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тит (2)" sheetId="13" r:id="rId1"/>
    <sheet name="1.График 2. Бюджет" sheetId="11" r:id="rId2"/>
    <sheet name="3.ПУП" sheetId="9" r:id="rId3"/>
    <sheet name="4.каб" sheetId="12" r:id="rId4"/>
    <sheet name="Выписка" sheetId="14" r:id="rId5"/>
  </sheets>
  <definedNames>
    <definedName name="_ftn1" localSheetId="2">'3.ПУП'!#REF!</definedName>
    <definedName name="_ftnref1" localSheetId="2">'3.ПУП'!#REF!</definedName>
  </definedNames>
  <calcPr calcId="125725"/>
</workbook>
</file>

<file path=xl/calcChain.xml><?xml version="1.0" encoding="utf-8"?>
<calcChain xmlns="http://schemas.openxmlformats.org/spreadsheetml/2006/main">
  <c r="L59" i="14"/>
  <c r="I59"/>
  <c r="F59"/>
  <c r="P64" i="9"/>
  <c r="O64"/>
  <c r="P63"/>
  <c r="O63"/>
  <c r="M64"/>
  <c r="L64"/>
  <c r="M63"/>
  <c r="L63"/>
  <c r="J64"/>
  <c r="I64"/>
  <c r="J63"/>
  <c r="I63"/>
  <c r="P10"/>
  <c r="O10"/>
  <c r="Q10" s="1"/>
  <c r="M10"/>
  <c r="L10"/>
  <c r="J10"/>
  <c r="I10"/>
  <c r="K10" s="1"/>
  <c r="N10" l="1"/>
  <c r="H10"/>
  <c r="Q29"/>
  <c r="N29"/>
  <c r="K29"/>
  <c r="Q28"/>
  <c r="N28"/>
  <c r="K28"/>
  <c r="Q27"/>
  <c r="N27"/>
  <c r="K27"/>
  <c r="F27"/>
  <c r="G27" s="1"/>
  <c r="Q26"/>
  <c r="N26"/>
  <c r="F26" s="1"/>
  <c r="K26"/>
  <c r="Q25"/>
  <c r="N25"/>
  <c r="K25"/>
  <c r="F25" s="1"/>
  <c r="G25" s="1"/>
  <c r="P24"/>
  <c r="O24"/>
  <c r="M24"/>
  <c r="M9" s="1"/>
  <c r="L24"/>
  <c r="J24"/>
  <c r="I24"/>
  <c r="H24"/>
  <c r="Q23"/>
  <c r="N23"/>
  <c r="K23"/>
  <c r="Q22"/>
  <c r="N22"/>
  <c r="K22"/>
  <c r="Q21"/>
  <c r="N21"/>
  <c r="K21"/>
  <c r="H9" l="1"/>
  <c r="J9"/>
  <c r="P9"/>
  <c r="F22"/>
  <c r="G22" s="1"/>
  <c r="F23"/>
  <c r="F29"/>
  <c r="G29" s="1"/>
  <c r="Q24"/>
  <c r="O9"/>
  <c r="F21"/>
  <c r="E21" s="1"/>
  <c r="D21" s="1"/>
  <c r="K24"/>
  <c r="N24"/>
  <c r="F28"/>
  <c r="G28" s="1"/>
  <c r="L9"/>
  <c r="N9" s="1"/>
  <c r="I9"/>
  <c r="G21"/>
  <c r="E28"/>
  <c r="D28" s="1"/>
  <c r="G23"/>
  <c r="E23"/>
  <c r="D23" s="1"/>
  <c r="G26"/>
  <c r="E26"/>
  <c r="D26" s="1"/>
  <c r="E25"/>
  <c r="E27"/>
  <c r="D27" s="1"/>
  <c r="E29"/>
  <c r="D29" s="1"/>
  <c r="E22" l="1"/>
  <c r="D22" s="1"/>
  <c r="G24"/>
  <c r="Q9"/>
  <c r="F24"/>
  <c r="E24"/>
  <c r="D25"/>
  <c r="D24" s="1"/>
  <c r="Q20" l="1"/>
  <c r="N20"/>
  <c r="K20"/>
  <c r="Q19"/>
  <c r="N19"/>
  <c r="K19"/>
  <c r="F19" s="1"/>
  <c r="G19" s="1"/>
  <c r="Q18"/>
  <c r="N18"/>
  <c r="K18"/>
  <c r="Q17"/>
  <c r="N17"/>
  <c r="K17"/>
  <c r="Q16"/>
  <c r="N16"/>
  <c r="K16"/>
  <c r="Q15"/>
  <c r="N15"/>
  <c r="K15"/>
  <c r="Q14"/>
  <c r="N14"/>
  <c r="K14"/>
  <c r="Q13"/>
  <c r="N13"/>
  <c r="K13"/>
  <c r="Q12"/>
  <c r="N12"/>
  <c r="K12"/>
  <c r="Q11"/>
  <c r="N11"/>
  <c r="K11"/>
  <c r="F11" s="1"/>
  <c r="AL29" i="11"/>
  <c r="AF29"/>
  <c r="Z29"/>
  <c r="Q29"/>
  <c r="K29"/>
  <c r="B29"/>
  <c r="AP28"/>
  <c r="AP27"/>
  <c r="AP26"/>
  <c r="J39" i="9"/>
  <c r="L39"/>
  <c r="M39"/>
  <c r="O39"/>
  <c r="P39"/>
  <c r="I39"/>
  <c r="Q57"/>
  <c r="N57"/>
  <c r="K57"/>
  <c r="Q56"/>
  <c r="N56"/>
  <c r="K56"/>
  <c r="Q55"/>
  <c r="N55"/>
  <c r="F55" s="1"/>
  <c r="G55" s="1"/>
  <c r="G54" s="1"/>
  <c r="K55"/>
  <c r="Q54"/>
  <c r="N54"/>
  <c r="K54"/>
  <c r="H54"/>
  <c r="N51"/>
  <c r="N52"/>
  <c r="K46"/>
  <c r="N47"/>
  <c r="N48"/>
  <c r="K42"/>
  <c r="N43"/>
  <c r="N44"/>
  <c r="N33"/>
  <c r="K33"/>
  <c r="Q34"/>
  <c r="N34"/>
  <c r="K34"/>
  <c r="K35"/>
  <c r="N35"/>
  <c r="K36"/>
  <c r="N36"/>
  <c r="Q37"/>
  <c r="N37"/>
  <c r="K37"/>
  <c r="K32"/>
  <c r="Q65"/>
  <c r="N65"/>
  <c r="K65"/>
  <c r="Q59"/>
  <c r="Q60"/>
  <c r="N59"/>
  <c r="N60"/>
  <c r="K59"/>
  <c r="F59" s="1"/>
  <c r="K60"/>
  <c r="F60" s="1"/>
  <c r="K66"/>
  <c r="N66"/>
  <c r="Q66"/>
  <c r="K67"/>
  <c r="N67"/>
  <c r="Q67"/>
  <c r="Q63"/>
  <c r="Q64"/>
  <c r="N63"/>
  <c r="N64"/>
  <c r="K63"/>
  <c r="K64"/>
  <c r="H50"/>
  <c r="H45"/>
  <c r="H41"/>
  <c r="Q58"/>
  <c r="N58"/>
  <c r="K58"/>
  <c r="Q53"/>
  <c r="N53"/>
  <c r="K53"/>
  <c r="Q52"/>
  <c r="K52"/>
  <c r="Q51"/>
  <c r="K51"/>
  <c r="Q50"/>
  <c r="N50"/>
  <c r="K50"/>
  <c r="Q49"/>
  <c r="N49"/>
  <c r="K49"/>
  <c r="Q48"/>
  <c r="K48"/>
  <c r="Q47"/>
  <c r="K47"/>
  <c r="Q46"/>
  <c r="N46"/>
  <c r="Q45"/>
  <c r="N45"/>
  <c r="K45"/>
  <c r="Q44"/>
  <c r="K44"/>
  <c r="Q43"/>
  <c r="K43"/>
  <c r="Q42"/>
  <c r="N42"/>
  <c r="Q41"/>
  <c r="N41"/>
  <c r="K41"/>
  <c r="Q38"/>
  <c r="N38"/>
  <c r="K38"/>
  <c r="Q36"/>
  <c r="Q35"/>
  <c r="Q33"/>
  <c r="Q32"/>
  <c r="N32"/>
  <c r="P31"/>
  <c r="P62" s="1"/>
  <c r="O31"/>
  <c r="O62" s="1"/>
  <c r="M31"/>
  <c r="M62" s="1"/>
  <c r="L31"/>
  <c r="J31"/>
  <c r="J62" s="1"/>
  <c r="I31"/>
  <c r="H31"/>
  <c r="F43" l="1"/>
  <c r="D43" s="1"/>
  <c r="I30"/>
  <c r="I62"/>
  <c r="K62" s="1"/>
  <c r="L30"/>
  <c r="L62"/>
  <c r="N62" s="1"/>
  <c r="Q62"/>
  <c r="F32"/>
  <c r="F36"/>
  <c r="D36" s="1"/>
  <c r="F57"/>
  <c r="D57" s="1"/>
  <c r="F15"/>
  <c r="G15" s="1"/>
  <c r="F17"/>
  <c r="G17" s="1"/>
  <c r="F18"/>
  <c r="G18" s="1"/>
  <c r="G11"/>
  <c r="F53"/>
  <c r="D53" s="1"/>
  <c r="F34"/>
  <c r="D34" s="1"/>
  <c r="F13"/>
  <c r="G13" s="1"/>
  <c r="F14"/>
  <c r="G14" s="1"/>
  <c r="K9"/>
  <c r="F49"/>
  <c r="D49" s="1"/>
  <c r="F56"/>
  <c r="D56" s="1"/>
  <c r="O30"/>
  <c r="O61" s="1"/>
  <c r="N31"/>
  <c r="K31"/>
  <c r="G36"/>
  <c r="J30"/>
  <c r="J61" s="1"/>
  <c r="M30"/>
  <c r="M61" s="1"/>
  <c r="P30"/>
  <c r="P61" s="1"/>
  <c r="F47"/>
  <c r="D47" s="1"/>
  <c r="F48"/>
  <c r="D48" s="1"/>
  <c r="F52"/>
  <c r="F12"/>
  <c r="G12" s="1"/>
  <c r="F16"/>
  <c r="G16" s="1"/>
  <c r="F20"/>
  <c r="G20" s="1"/>
  <c r="E14"/>
  <c r="D14" s="1"/>
  <c r="E18"/>
  <c r="D18" s="1"/>
  <c r="E16"/>
  <c r="D16" s="1"/>
  <c r="E20"/>
  <c r="D20" s="1"/>
  <c r="E11"/>
  <c r="E15"/>
  <c r="D15" s="1"/>
  <c r="E17"/>
  <c r="D17" s="1"/>
  <c r="E19"/>
  <c r="D19" s="1"/>
  <c r="F37"/>
  <c r="D37" s="1"/>
  <c r="F38"/>
  <c r="D38" s="1"/>
  <c r="F44"/>
  <c r="D44" s="1"/>
  <c r="F46"/>
  <c r="G46" s="1"/>
  <c r="F33"/>
  <c r="G33" s="1"/>
  <c r="AP29" i="11"/>
  <c r="F51" i="9"/>
  <c r="D51" s="1"/>
  <c r="F42"/>
  <c r="K39"/>
  <c r="Q31"/>
  <c r="F35"/>
  <c r="G35" s="1"/>
  <c r="D32"/>
  <c r="L61"/>
  <c r="I61"/>
  <c r="H39"/>
  <c r="H30" s="1"/>
  <c r="E55"/>
  <c r="E54" s="1"/>
  <c r="G51"/>
  <c r="G50" s="1"/>
  <c r="Q39"/>
  <c r="E50"/>
  <c r="D52"/>
  <c r="D35"/>
  <c r="E45"/>
  <c r="G47"/>
  <c r="N39"/>
  <c r="F58"/>
  <c r="G58" s="1"/>
  <c r="D46"/>
  <c r="F54" l="1"/>
  <c r="E13"/>
  <c r="D13" s="1"/>
  <c r="G34"/>
  <c r="K30"/>
  <c r="K61" s="1"/>
  <c r="E12"/>
  <c r="D12" s="1"/>
  <c r="D45"/>
  <c r="F50"/>
  <c r="N30"/>
  <c r="N61" s="1"/>
  <c r="D50"/>
  <c r="E10"/>
  <c r="E9" s="1"/>
  <c r="G10"/>
  <c r="G9" s="1"/>
  <c r="G42"/>
  <c r="G41" s="1"/>
  <c r="D42"/>
  <c r="D41" s="1"/>
  <c r="F10"/>
  <c r="F9" s="1"/>
  <c r="G38"/>
  <c r="D33"/>
  <c r="D31" s="1"/>
  <c r="F41"/>
  <c r="F45"/>
  <c r="G37"/>
  <c r="Q30"/>
  <c r="Q61" s="1"/>
  <c r="D11"/>
  <c r="H61"/>
  <c r="D55"/>
  <c r="D54" s="1"/>
  <c r="G32"/>
  <c r="F31"/>
  <c r="G45"/>
  <c r="G39" s="1"/>
  <c r="E41"/>
  <c r="E39" s="1"/>
  <c r="E31"/>
  <c r="D10" l="1"/>
  <c r="D9" s="1"/>
  <c r="E30"/>
  <c r="E61" s="1"/>
  <c r="D39"/>
  <c r="F39"/>
  <c r="F30" s="1"/>
  <c r="F61" s="1"/>
  <c r="D30"/>
  <c r="D61" s="1"/>
  <c r="G31"/>
  <c r="G30" s="1"/>
  <c r="G61" s="1"/>
</calcChain>
</file>

<file path=xl/comments1.xml><?xml version="1.0" encoding="utf-8"?>
<comments xmlns="http://schemas.openxmlformats.org/spreadsheetml/2006/main">
  <authors>
    <author>Автор</author>
  </authors>
  <commentList>
    <comment ref="G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проводится ????????</t>
        </r>
      </text>
    </comment>
    <comment ref="H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проводится на последнем дне ПП
</t>
        </r>
      </text>
    </comment>
  </commentList>
</comments>
</file>

<file path=xl/sharedStrings.xml><?xml version="1.0" encoding="utf-8"?>
<sst xmlns="http://schemas.openxmlformats.org/spreadsheetml/2006/main" count="714" uniqueCount="246">
  <si>
    <t>Русский язык</t>
  </si>
  <si>
    <t>Наименование циклов, дисциплин, профессиональных модулей, МДК, практик</t>
  </si>
  <si>
    <t>О.00</t>
  </si>
  <si>
    <t>Общеобразовательный цикл</t>
  </si>
  <si>
    <t>Литература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</si>
  <si>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</si>
  <si>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</si>
  <si>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</si>
  <si>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</si>
  <si>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Обязательная часть циклов ОПОП и раздел "Физическая культура"</t>
  </si>
  <si>
    <t>ОП.00</t>
  </si>
  <si>
    <t xml:space="preserve">Общепрофессиональный цикл </t>
  </si>
  <si>
    <t>Безопасность жизнедеятельности</t>
  </si>
  <si>
    <t xml:space="preserve">Профессиональный цикл </t>
  </si>
  <si>
    <t>Профессиональные модули</t>
  </si>
  <si>
    <t>ПМ.01</t>
  </si>
  <si>
    <t>МДК.01.01</t>
  </si>
  <si>
    <t>УП.01</t>
  </si>
  <si>
    <t>Учебная практика</t>
  </si>
  <si>
    <t>ПП.01</t>
  </si>
  <si>
    <t>Производственная практика</t>
  </si>
  <si>
    <t>ПМ.02</t>
  </si>
  <si>
    <t>МДК.02.01</t>
  </si>
  <si>
    <t>УП.02</t>
  </si>
  <si>
    <t>ПП.02</t>
  </si>
  <si>
    <t>ПМ.03</t>
  </si>
  <si>
    <t>МДК.03.01</t>
  </si>
  <si>
    <t>УП.03</t>
  </si>
  <si>
    <t>ПП.03</t>
  </si>
  <si>
    <t>ФК.00</t>
  </si>
  <si>
    <t>2 курс</t>
  </si>
  <si>
    <t>1 курс</t>
  </si>
  <si>
    <t>3 курс</t>
  </si>
  <si>
    <t xml:space="preserve">   Индекс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</si>
  <si>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</si>
  <si>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</si>
  <si>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 в семестр)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</si>
  <si>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</si>
  <si>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</si>
  <si>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</si>
  <si>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</si>
  <si>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</si>
  <si>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</si>
  <si>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Всего занятий</t>
  </si>
  <si>
    <t>В том числе</t>
  </si>
  <si>
    <t>1 семестр</t>
  </si>
  <si>
    <t>2 семестр</t>
  </si>
  <si>
    <t>3 семестр</t>
  </si>
  <si>
    <t>4 семестр</t>
  </si>
  <si>
    <t>Итого за II курс</t>
  </si>
  <si>
    <t>5 семестр</t>
  </si>
  <si>
    <t>6 семестр</t>
  </si>
  <si>
    <t>Итого за III курс</t>
  </si>
  <si>
    <t>Лекций, уроков</t>
  </si>
  <si>
    <t>ЛПЗ</t>
  </si>
  <si>
    <t>нед</t>
  </si>
  <si>
    <t>Всего</t>
  </si>
  <si>
    <t>Государственная (итоговая) аттестация</t>
  </si>
  <si>
    <t>учебной практики</t>
  </si>
  <si>
    <t>экзаменов</t>
  </si>
  <si>
    <t>дифф. зачетов</t>
  </si>
  <si>
    <t>зачетов</t>
  </si>
  <si>
    <t>Итого за I курс</t>
  </si>
  <si>
    <t>Обществознание (вкл. экономику и право)</t>
  </si>
  <si>
    <t>Химия</t>
  </si>
  <si>
    <t>Биология</t>
  </si>
  <si>
    <t>Физика</t>
  </si>
  <si>
    <t>Основы электротехники и микроэлектроники</t>
  </si>
  <si>
    <t>Основы технической механики</t>
  </si>
  <si>
    <t>Допуски и технические измерения</t>
  </si>
  <si>
    <t>Основы материаловедения</t>
  </si>
  <si>
    <t>Основы автоматизации производства</t>
  </si>
  <si>
    <t>Основы черчения</t>
  </si>
  <si>
    <t>Технология слесарных и слесарно-сборочных работ</t>
  </si>
  <si>
    <t>Выполнение электромонтажных работ с контрольно-измерительными приборами и средствами автоматики</t>
  </si>
  <si>
    <t>МДК.02.02</t>
  </si>
  <si>
    <t>Технология электромонтажных работ</t>
  </si>
  <si>
    <t>Технология проведения стандартных испытаний, метрологических поверок средств измерений и элементов систем автоматики</t>
  </si>
  <si>
    <t>Технология сборки, ремонта, регулировки контрольно-измерительных приборов и систем автоматики</t>
  </si>
  <si>
    <t>Сборка, ремонт, регулировка контрольно-измерительных приборов и систем автоматики</t>
  </si>
  <si>
    <t>дисциплин и МДК</t>
  </si>
  <si>
    <t>производст. практики</t>
  </si>
  <si>
    <t xml:space="preserve">Государственная (итоговая) аттестация Г(И)А </t>
  </si>
  <si>
    <t>Профиль получаемого профессионального</t>
  </si>
  <si>
    <t>Курсы</t>
  </si>
  <si>
    <t>Обучение по дисциплинам и междисциплинарным курсам</t>
  </si>
  <si>
    <t>Производственная практика по профилю профессии</t>
  </si>
  <si>
    <t>Промежуточная аттестация</t>
  </si>
  <si>
    <t>Каникулы</t>
  </si>
  <si>
    <t>№</t>
  </si>
  <si>
    <t>Кабинеты:</t>
  </si>
  <si>
    <t>Русского языка и литературы</t>
  </si>
  <si>
    <t>Математики</t>
  </si>
  <si>
    <t>Физики</t>
  </si>
  <si>
    <t>Химии, Биологии</t>
  </si>
  <si>
    <t>Безопасности жизнедеятельности</t>
  </si>
  <si>
    <t>Информатики и ИКТ</t>
  </si>
  <si>
    <t>Мастерские:</t>
  </si>
  <si>
    <t>Спортивный комплекс:</t>
  </si>
  <si>
    <t>Спортивный зал</t>
  </si>
  <si>
    <t>Залы:</t>
  </si>
  <si>
    <t>Библиотека, читальный зал с выходом в сеть Интернет</t>
  </si>
  <si>
    <t>Актовый зал</t>
  </si>
  <si>
    <t>Музей</t>
  </si>
  <si>
    <t>Выполнение слесарных и слесарно-сборочных работ</t>
  </si>
  <si>
    <t xml:space="preserve">       Наименование</t>
  </si>
  <si>
    <r>
      <t>Квалификация:</t>
    </r>
    <r>
      <rPr>
        <i/>
        <sz val="14"/>
        <rFont val="Times New Roman"/>
        <family val="1"/>
        <charset val="204"/>
      </rPr>
      <t xml:space="preserve"> слесарь по контрольно-измерительным приборам и автоматике</t>
    </r>
  </si>
  <si>
    <r>
      <t xml:space="preserve">Форма обучения: </t>
    </r>
    <r>
      <rPr>
        <i/>
        <sz val="14"/>
        <rFont val="Times New Roman"/>
        <family val="1"/>
        <charset val="204"/>
      </rPr>
      <t>очная</t>
    </r>
  </si>
  <si>
    <r>
      <t xml:space="preserve">на базе </t>
    </r>
    <r>
      <rPr>
        <i/>
        <sz val="14"/>
        <rFont val="Times New Roman"/>
        <family val="1"/>
        <charset val="204"/>
      </rPr>
      <t>основного общего образования</t>
    </r>
  </si>
  <si>
    <r>
      <t xml:space="preserve">образования: </t>
    </r>
    <r>
      <rPr>
        <i/>
        <sz val="14"/>
        <rFont val="Times New Roman"/>
        <family val="1"/>
        <charset val="204"/>
      </rPr>
      <t>технический</t>
    </r>
  </si>
  <si>
    <t>Общественных наук</t>
  </si>
  <si>
    <t>Английского языка</t>
  </si>
  <si>
    <t>Инженерной графики</t>
  </si>
  <si>
    <t>Спецтехнологии</t>
  </si>
  <si>
    <t>Электротехники</t>
  </si>
  <si>
    <t>Слесарная</t>
  </si>
  <si>
    <t>КИПиА</t>
  </si>
  <si>
    <t>Зал общей физической подготовки</t>
  </si>
  <si>
    <t>Э</t>
  </si>
  <si>
    <t>П.01</t>
  </si>
  <si>
    <t>ПА.00</t>
  </si>
  <si>
    <t>ГИА.00</t>
  </si>
  <si>
    <t>РАБОЧИЙ УЧЕБНЫЙ ПЛАН</t>
  </si>
  <si>
    <t>______________ В.В. Житников</t>
  </si>
  <si>
    <t>Основы социально-гражданской адаптации</t>
  </si>
  <si>
    <t>ОП.01</t>
  </si>
  <si>
    <t>ОП.02</t>
  </si>
  <si>
    <t>ОП.03</t>
  </si>
  <si>
    <t>ОП.04</t>
  </si>
  <si>
    <t>ОП.05</t>
  </si>
  <si>
    <t>ОП.06</t>
  </si>
  <si>
    <t>ОП.07</t>
  </si>
  <si>
    <t>ПМ.04</t>
  </si>
  <si>
    <t>МДК.04.01</t>
  </si>
  <si>
    <t>УП.04</t>
  </si>
  <si>
    <t>ПП.04</t>
  </si>
  <si>
    <t>по профессии среднего профессионального образования</t>
  </si>
  <si>
    <t>основной профессиональной образовательной программы среднего профессионального образования</t>
  </si>
  <si>
    <t>15.01.20 Слесарь по контрольно-измерительным приборам и автоматике</t>
  </si>
  <si>
    <t>Директор КГБПОУ "ТИПТиС"</t>
  </si>
  <si>
    <t>Краевого государственного бюджетного профессионального образовательного учреждения</t>
  </si>
  <si>
    <t>«Техникум инновационных промышленных технологий и сервиса»</t>
  </si>
  <si>
    <r>
      <t xml:space="preserve">Нормативный срок обучения: </t>
    </r>
    <r>
      <rPr>
        <i/>
        <sz val="14"/>
        <rFont val="Times New Roman"/>
        <family val="1"/>
        <charset val="204"/>
      </rPr>
      <t>2 года и 10 мес.</t>
    </r>
  </si>
  <si>
    <t>Выполнение монтажа и сборки средней сложности и сложных узлов, блоков, приборов радиоэлектронной аппаратуры, аппаратуры проводной связи, элементов узлов импульсной и вычислительной техники</t>
  </si>
  <si>
    <t>Технология монтажа радиоэлектронной аппаратуры, аппаратуры проводной связи, элементов узлов импульсной и вычислительной техники</t>
  </si>
  <si>
    <t>недели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</si>
  <si>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</si>
  <si>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</si>
  <si>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</si>
  <si>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</si>
  <si>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</si>
  <si>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</si>
  <si>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</si>
  <si>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</si>
  <si>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</si>
  <si>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</si>
  <si>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</si>
  <si>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</si>
  <si>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</si>
  <si>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т</t>
  </si>
  <si>
    <t>К</t>
  </si>
  <si>
    <t>У</t>
  </si>
  <si>
    <t>Т</t>
  </si>
  <si>
    <t>В</t>
  </si>
  <si>
    <t>П</t>
  </si>
  <si>
    <t>ГИА</t>
  </si>
  <si>
    <t>Условные обозначения:</t>
  </si>
  <si>
    <t>Т(т) - теоретическое обучение</t>
  </si>
  <si>
    <t>У - учебная практика</t>
  </si>
  <si>
    <t>П - производственная практика</t>
  </si>
  <si>
    <t>К - каникулы</t>
  </si>
  <si>
    <t>В - военные сборы</t>
  </si>
  <si>
    <t>Профессия 15.01.20 Слесарь по контрольно-измерительным приборам и автоматике</t>
  </si>
  <si>
    <t>1У</t>
  </si>
  <si>
    <t>2У</t>
  </si>
  <si>
    <t>УТВЕРЖДАЮ</t>
  </si>
  <si>
    <t>Срок обучения:</t>
  </si>
  <si>
    <t>1. Учебный график</t>
  </si>
  <si>
    <t>Г- государственная итоговая аттестация</t>
  </si>
  <si>
    <t>Э  - промежуточная аттестация</t>
  </si>
  <si>
    <t>2.     Сводные данные по бюджету времени (в неделях):</t>
  </si>
  <si>
    <t>Всего           (по курсам)</t>
  </si>
  <si>
    <t>Паяльная</t>
  </si>
  <si>
    <t xml:space="preserve">         4. Перечень кабинетов, мастерских и др. для подготовки по профессии СПО</t>
  </si>
  <si>
    <t>Лекционно-выставочный зал</t>
  </si>
  <si>
    <t>Группа № 17кип</t>
  </si>
  <si>
    <t>«_____»______________ 2017 г.</t>
  </si>
  <si>
    <t>с 01.09.2017г. по 30.06.2020г.</t>
  </si>
  <si>
    <t>Группа 17кип</t>
  </si>
  <si>
    <t>1                                    (2017-2018)</t>
  </si>
  <si>
    <t>2                                           (2018-2019)</t>
  </si>
  <si>
    <t>3                                     (2019-2020)</t>
  </si>
  <si>
    <t>3. План учебного процесса - 17кип</t>
  </si>
  <si>
    <t>ПМ</t>
  </si>
  <si>
    <t>ОУД.00</t>
  </si>
  <si>
    <t>Общие дисциплины и дисциплины по выбору</t>
  </si>
  <si>
    <t>ОУД.01.01</t>
  </si>
  <si>
    <t>ОУД.01.02</t>
  </si>
  <si>
    <t>ОУД.02</t>
  </si>
  <si>
    <t>ОУД.03</t>
  </si>
  <si>
    <t>Математика: алгебра, начала математического анализа, геометрия</t>
  </si>
  <si>
    <t>ОУД.04</t>
  </si>
  <si>
    <t>ОУД.05</t>
  </si>
  <si>
    <t>ОУД.06</t>
  </si>
  <si>
    <t>ОУД.07</t>
  </si>
  <si>
    <t>Информатика</t>
  </si>
  <si>
    <t>ОУД.08</t>
  </si>
  <si>
    <t>ОУД.09</t>
  </si>
  <si>
    <t>ОУД.10</t>
  </si>
  <si>
    <t>ОУД.15</t>
  </si>
  <si>
    <t>Основы предпринимательства в отрасли</t>
  </si>
  <si>
    <t>дз/э</t>
  </si>
  <si>
    <t>-/дз</t>
  </si>
  <si>
    <t>-/дз/-/дз</t>
  </si>
  <si>
    <t>з/з/з/дз</t>
  </si>
  <si>
    <t>дз</t>
  </si>
  <si>
    <t>-/дз/э</t>
  </si>
  <si>
    <t>4э/14дз/      3з</t>
  </si>
  <si>
    <t>э кв</t>
  </si>
  <si>
    <t>э</t>
  </si>
  <si>
    <t>-</t>
  </si>
  <si>
    <t>дз (к)</t>
  </si>
  <si>
    <t>з</t>
  </si>
  <si>
    <t>ОУД.17</t>
  </si>
  <si>
    <t>Экология</t>
  </si>
  <si>
    <t>УД.00</t>
  </si>
  <si>
    <t>Дополнительные дисциплины</t>
  </si>
  <si>
    <t>УД.01</t>
  </si>
  <si>
    <t>УД.02</t>
  </si>
  <si>
    <t>УД.03</t>
  </si>
  <si>
    <t>Основы проектно - исследовательской деятельности</t>
  </si>
  <si>
    <t>УД.04</t>
  </si>
  <si>
    <t>История и культура Красноярского края</t>
  </si>
  <si>
    <t>УД.05</t>
  </si>
  <si>
    <t>Экология Красноярского края</t>
  </si>
  <si>
    <t>4э/18дз/   3з</t>
  </si>
  <si>
    <t>-/дз/дз</t>
  </si>
  <si>
    <t>0э/4дз/0з</t>
  </si>
  <si>
    <t>10э/13дз/0з</t>
  </si>
  <si>
    <t>1э/6дз/0з</t>
  </si>
  <si>
    <t>9э/6дз/0з</t>
  </si>
  <si>
    <t>э (к)</t>
  </si>
  <si>
    <t>э/э</t>
  </si>
  <si>
    <t>-/э (к)</t>
  </si>
  <si>
    <t>-/дз (к)</t>
  </si>
  <si>
    <t>Консультации в объёме 4 часа на одного обучающегося в год.</t>
  </si>
</sst>
</file>

<file path=xl/styles.xml><?xml version="1.0" encoding="utf-8"?>
<styleSheet xmlns="http://schemas.openxmlformats.org/spreadsheetml/2006/main">
  <fonts count="5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b/>
      <u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38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18" fillId="0" borderId="0" xfId="0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1" fontId="15" fillId="0" borderId="18" xfId="0" applyNumberFormat="1" applyFont="1" applyFill="1" applyBorder="1" applyAlignment="1">
      <alignment horizontal="center" vertical="center" wrapText="1"/>
    </xf>
    <xf numFmtId="1" fontId="15" fillId="0" borderId="20" xfId="0" applyNumberFormat="1" applyFont="1" applyFill="1" applyBorder="1" applyAlignment="1">
      <alignment horizontal="center" vertical="center" wrapText="1"/>
    </xf>
    <xf numFmtId="1" fontId="15" fillId="0" borderId="27" xfId="0" applyNumberFormat="1" applyFont="1" applyFill="1" applyBorder="1" applyAlignment="1">
      <alignment horizontal="center" vertical="center" wrapText="1"/>
    </xf>
    <xf numFmtId="1" fontId="15" fillId="0" borderId="28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0" fillId="0" borderId="0" xfId="0" applyBorder="1"/>
    <xf numFmtId="0" fontId="22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22" fillId="0" borderId="0" xfId="0" applyFont="1" applyFill="1" applyBorder="1" applyAlignment="1">
      <alignment horizontal="justify"/>
    </xf>
    <xf numFmtId="0" fontId="21" fillId="0" borderId="0" xfId="0" applyFont="1" applyFill="1" applyBorder="1" applyAlignment="1">
      <alignment horizontal="justify"/>
    </xf>
    <xf numFmtId="0" fontId="24" fillId="0" borderId="0" xfId="0" applyFont="1" applyAlignment="1"/>
    <xf numFmtId="0" fontId="26" fillId="0" borderId="0" xfId="0" applyFont="1"/>
    <xf numFmtId="0" fontId="24" fillId="0" borderId="0" xfId="0" applyFont="1" applyAlignment="1">
      <alignment horizont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38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>
      <alignment horizontal="center" vertical="center" wrapText="1"/>
    </xf>
    <xf numFmtId="1" fontId="15" fillId="0" borderId="43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30" fillId="0" borderId="0" xfId="0" applyFont="1" applyAlignment="1">
      <alignment horizontal="left" vertical="top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4" fillId="2" borderId="2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6" fillId="0" borderId="0" xfId="0" applyFont="1"/>
    <xf numFmtId="0" fontId="39" fillId="0" borderId="23" xfId="0" applyFont="1" applyBorder="1" applyAlignment="1">
      <alignment horizontal="right" wrapText="1"/>
    </xf>
    <xf numFmtId="0" fontId="39" fillId="0" borderId="28" xfId="0" applyFont="1" applyBorder="1" applyAlignment="1">
      <alignment vertical="center" wrapText="1"/>
    </xf>
    <xf numFmtId="0" fontId="39" fillId="0" borderId="2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0" fillId="0" borderId="0" xfId="0" applyFont="1" applyBorder="1" applyAlignment="1"/>
    <xf numFmtId="0" fontId="41" fillId="0" borderId="0" xfId="0" applyFont="1" applyBorder="1" applyAlignment="1"/>
    <xf numFmtId="0" fontId="41" fillId="0" borderId="0" xfId="0" applyFont="1" applyAlignment="1"/>
    <xf numFmtId="0" fontId="0" fillId="0" borderId="0" xfId="0" applyFill="1"/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1" fillId="0" borderId="0" xfId="0" applyFont="1" applyFill="1"/>
    <xf numFmtId="0" fontId="44" fillId="0" borderId="20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/>
    </xf>
    <xf numFmtId="0" fontId="45" fillId="0" borderId="0" xfId="0" applyFont="1" applyAlignment="1">
      <alignment horizontal="left"/>
    </xf>
    <xf numFmtId="0" fontId="45" fillId="0" borderId="0" xfId="0" applyFont="1" applyBorder="1" applyAlignment="1">
      <alignment horizontal="left" vertical="top"/>
    </xf>
    <xf numFmtId="49" fontId="12" fillId="0" borderId="9" xfId="0" applyNumberFormat="1" applyFont="1" applyFill="1" applyBorder="1" applyAlignment="1">
      <alignment horizontal="center" vertical="center" wrapText="1"/>
    </xf>
    <xf numFmtId="49" fontId="14" fillId="0" borderId="26" xfId="0" applyNumberFormat="1" applyFont="1" applyFill="1" applyBorder="1" applyAlignment="1">
      <alignment horizontal="center" vertical="center" wrapText="1"/>
    </xf>
    <xf numFmtId="49" fontId="14" fillId="0" borderId="4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justify" vertical="center"/>
    </xf>
    <xf numFmtId="0" fontId="22" fillId="0" borderId="0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46" fillId="4" borderId="20" xfId="0" applyFont="1" applyFill="1" applyBorder="1" applyAlignment="1">
      <alignment horizontal="center" vertical="center" wrapText="1"/>
    </xf>
    <xf numFmtId="0" fontId="46" fillId="4" borderId="28" xfId="0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49" fontId="48" fillId="2" borderId="45" xfId="0" applyNumberFormat="1" applyFont="1" applyFill="1" applyBorder="1" applyAlignment="1">
      <alignment horizontal="center" vertical="center" wrapText="1"/>
    </xf>
    <xf numFmtId="49" fontId="48" fillId="2" borderId="46" xfId="0" applyNumberFormat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vertical="center" wrapText="1"/>
    </xf>
    <xf numFmtId="1" fontId="15" fillId="0" borderId="15" xfId="0" applyNumberFormat="1" applyFont="1" applyFill="1" applyBorder="1" applyAlignment="1">
      <alignment horizontal="center" vertical="center" wrapText="1"/>
    </xf>
    <xf numFmtId="1" fontId="15" fillId="0" borderId="16" xfId="0" applyNumberFormat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49" fillId="0" borderId="10" xfId="0" applyNumberFormat="1" applyFont="1" applyFill="1" applyBorder="1" applyAlignment="1">
      <alignment horizontal="center" vertical="center" wrapText="1"/>
    </xf>
    <xf numFmtId="49" fontId="47" fillId="0" borderId="9" xfId="0" applyNumberFormat="1" applyFont="1" applyFill="1" applyBorder="1" applyAlignment="1">
      <alignment horizontal="center" vertical="center" wrapText="1"/>
    </xf>
    <xf numFmtId="49" fontId="48" fillId="0" borderId="19" xfId="0" applyNumberFormat="1" applyFont="1" applyFill="1" applyBorder="1" applyAlignment="1">
      <alignment horizontal="center" vertical="center" wrapText="1"/>
    </xf>
    <xf numFmtId="49" fontId="48" fillId="0" borderId="31" xfId="0" applyNumberFormat="1" applyFont="1" applyFill="1" applyBorder="1" applyAlignment="1">
      <alignment horizontal="center" vertical="center" wrapText="1"/>
    </xf>
    <xf numFmtId="49" fontId="48" fillId="0" borderId="42" xfId="0" applyNumberFormat="1" applyFont="1" applyFill="1" applyBorder="1" applyAlignment="1">
      <alignment horizontal="center" vertical="center" wrapText="1"/>
    </xf>
    <xf numFmtId="49" fontId="47" fillId="2" borderId="21" xfId="0" applyNumberFormat="1" applyFont="1" applyFill="1" applyBorder="1" applyAlignment="1">
      <alignment horizontal="center" vertical="center" wrapText="1"/>
    </xf>
    <xf numFmtId="49" fontId="48" fillId="2" borderId="51" xfId="0" applyNumberFormat="1" applyFont="1" applyFill="1" applyBorder="1" applyAlignment="1">
      <alignment horizontal="center" vertical="center" wrapText="1"/>
    </xf>
    <xf numFmtId="49" fontId="48" fillId="2" borderId="21" xfId="0" applyNumberFormat="1" applyFont="1" applyFill="1" applyBorder="1" applyAlignment="1">
      <alignment horizontal="center" vertical="center" wrapText="1"/>
    </xf>
    <xf numFmtId="49" fontId="48" fillId="0" borderId="26" xfId="0" applyNumberFormat="1" applyFont="1" applyFill="1" applyBorder="1" applyAlignment="1">
      <alignment horizontal="center" vertical="center" wrapText="1"/>
    </xf>
    <xf numFmtId="49" fontId="48" fillId="0" borderId="17" xfId="0" applyNumberFormat="1" applyFont="1" applyFill="1" applyBorder="1" applyAlignment="1">
      <alignment horizontal="center" vertical="center" wrapText="1"/>
    </xf>
    <xf numFmtId="49" fontId="48" fillId="0" borderId="21" xfId="0" applyNumberFormat="1" applyFont="1" applyFill="1" applyBorder="1" applyAlignment="1">
      <alignment horizontal="center" vertical="center" wrapText="1"/>
    </xf>
    <xf numFmtId="0" fontId="53" fillId="4" borderId="20" xfId="0" applyFont="1" applyFill="1" applyBorder="1" applyAlignment="1">
      <alignment horizontal="center" vertical="center" wrapText="1"/>
    </xf>
    <xf numFmtId="0" fontId="53" fillId="4" borderId="23" xfId="0" applyFont="1" applyFill="1" applyBorder="1" applyAlignment="1">
      <alignment horizontal="center" vertical="center" wrapText="1"/>
    </xf>
    <xf numFmtId="0" fontId="53" fillId="4" borderId="2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49" fontId="48" fillId="2" borderId="0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15" fillId="0" borderId="23" xfId="0" applyNumberFormat="1" applyFont="1" applyFill="1" applyBorder="1" applyAlignment="1">
      <alignment horizontal="center" vertical="center" wrapText="1"/>
    </xf>
    <xf numFmtId="1" fontId="5" fillId="0" borderId="18" xfId="0" applyNumberFormat="1" applyFont="1" applyFill="1" applyBorder="1" applyAlignment="1">
      <alignment horizontal="center" vertical="center" wrapText="1"/>
    </xf>
    <xf numFmtId="1" fontId="5" fillId="0" borderId="20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left" vertical="center" wrapText="1"/>
    </xf>
    <xf numFmtId="49" fontId="48" fillId="0" borderId="50" xfId="0" applyNumberFormat="1" applyFont="1" applyFill="1" applyBorder="1" applyAlignment="1">
      <alignment horizontal="center" vertical="center" wrapText="1"/>
    </xf>
    <xf numFmtId="0" fontId="30" fillId="0" borderId="20" xfId="0" applyFont="1" applyBorder="1" applyAlignment="1">
      <alignment horizontal="left" vertical="center" wrapText="1"/>
    </xf>
    <xf numFmtId="49" fontId="48" fillId="0" borderId="52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vertical="center" wrapText="1"/>
    </xf>
    <xf numFmtId="49" fontId="48" fillId="2" borderId="35" xfId="0" applyNumberFormat="1" applyFont="1" applyFill="1" applyBorder="1" applyAlignment="1">
      <alignment horizontal="center" vertical="center" wrapText="1"/>
    </xf>
    <xf numFmtId="1" fontId="15" fillId="0" borderId="33" xfId="0" applyNumberFormat="1" applyFont="1" applyFill="1" applyBorder="1" applyAlignment="1">
      <alignment horizontal="center" vertical="center" wrapText="1"/>
    </xf>
    <xf numFmtId="1" fontId="15" fillId="0" borderId="34" xfId="0" applyNumberFormat="1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15" xfId="0" applyFont="1" applyFill="1" applyBorder="1" applyAlignment="1">
      <alignment horizontal="center" vertical="center" wrapText="1"/>
    </xf>
    <xf numFmtId="49" fontId="47" fillId="2" borderId="19" xfId="0" applyNumberFormat="1" applyFont="1" applyFill="1" applyBorder="1" applyAlignment="1">
      <alignment horizontal="center" vertical="center" wrapText="1"/>
    </xf>
    <xf numFmtId="49" fontId="47" fillId="2" borderId="2" xfId="0" applyNumberFormat="1" applyFont="1" applyFill="1" applyBorder="1" applyAlignment="1">
      <alignment horizontal="center" vertical="center" wrapText="1"/>
    </xf>
    <xf numFmtId="49" fontId="47" fillId="2" borderId="17" xfId="0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textRotation="90" wrapText="1"/>
    </xf>
    <xf numFmtId="49" fontId="48" fillId="2" borderId="2" xfId="0" applyNumberFormat="1" applyFont="1" applyFill="1" applyBorder="1" applyAlignment="1">
      <alignment horizontal="center" vertical="center" wrapText="1"/>
    </xf>
    <xf numFmtId="49" fontId="48" fillId="0" borderId="2" xfId="0" applyNumberFormat="1" applyFont="1" applyFill="1" applyBorder="1" applyAlignment="1">
      <alignment horizontal="center" vertical="center" wrapText="1"/>
    </xf>
    <xf numFmtId="49" fontId="47" fillId="0" borderId="10" xfId="0" applyNumberFormat="1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indent="15"/>
    </xf>
    <xf numFmtId="0" fontId="27" fillId="0" borderId="0" xfId="0" applyFont="1" applyFill="1" applyAlignment="1">
      <alignment horizontal="center"/>
    </xf>
    <xf numFmtId="0" fontId="24" fillId="0" borderId="0" xfId="0" applyFont="1" applyAlignment="1">
      <alignment horizontal="left" wrapText="1" indent="15"/>
    </xf>
    <xf numFmtId="0" fontId="24" fillId="0" borderId="0" xfId="0" applyFont="1" applyAlignment="1">
      <alignment horizontal="right"/>
    </xf>
    <xf numFmtId="0" fontId="24" fillId="0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5" fillId="0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39" fillId="0" borderId="28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4" fillId="0" borderId="22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/>
    </xf>
    <xf numFmtId="0" fontId="39" fillId="0" borderId="50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3" borderId="20" xfId="0" applyFont="1" applyFill="1" applyBorder="1" applyAlignment="1">
      <alignment horizontal="center" vertical="center" wrapText="1"/>
    </xf>
    <xf numFmtId="0" fontId="39" fillId="3" borderId="23" xfId="0" applyFont="1" applyFill="1" applyBorder="1" applyAlignment="1">
      <alignment horizontal="center" vertical="center"/>
    </xf>
    <xf numFmtId="0" fontId="39" fillId="3" borderId="28" xfId="0" applyFont="1" applyFill="1" applyBorder="1" applyAlignment="1">
      <alignment horizontal="center" vertical="center"/>
    </xf>
    <xf numFmtId="0" fontId="52" fillId="0" borderId="23" xfId="0" applyFont="1" applyBorder="1" applyAlignment="1">
      <alignment horizontal="center" vertical="center" wrapText="1"/>
    </xf>
    <xf numFmtId="0" fontId="52" fillId="0" borderId="28" xfId="0" applyFont="1" applyBorder="1" applyAlignment="1">
      <alignment horizontal="center" vertical="center" wrapText="1"/>
    </xf>
    <xf numFmtId="0" fontId="34" fillId="3" borderId="23" xfId="0" applyFont="1" applyFill="1" applyBorder="1" applyAlignment="1">
      <alignment horizontal="center" vertical="center" wrapText="1"/>
    </xf>
    <xf numFmtId="0" fontId="34" fillId="3" borderId="28" xfId="0" applyFont="1" applyFill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52" fillId="0" borderId="20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left" vertical="top"/>
    </xf>
    <xf numFmtId="0" fontId="45" fillId="0" borderId="0" xfId="0" applyFont="1" applyAlignment="1">
      <alignment horizontal="left"/>
    </xf>
    <xf numFmtId="0" fontId="42" fillId="0" borderId="0" xfId="0" applyFont="1" applyFill="1" applyAlignment="1">
      <alignment horizontal="left" vertical="center" wrapText="1"/>
    </xf>
    <xf numFmtId="0" fontId="43" fillId="0" borderId="20" xfId="0" applyFont="1" applyFill="1" applyBorder="1" applyAlignment="1">
      <alignment horizontal="center" vertical="center" wrapText="1"/>
    </xf>
    <xf numFmtId="0" fontId="54" fillId="0" borderId="20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/>
    </xf>
    <xf numFmtId="0" fontId="6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4" fillId="0" borderId="20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textRotation="90" wrapText="1"/>
    </xf>
    <xf numFmtId="0" fontId="8" fillId="0" borderId="20" xfId="0" applyFont="1" applyFill="1" applyBorder="1" applyAlignment="1">
      <alignment horizontal="center" vertical="center" textRotation="90" wrapText="1"/>
    </xf>
    <xf numFmtId="0" fontId="8" fillId="0" borderId="34" xfId="0" applyFont="1" applyFill="1" applyBorder="1" applyAlignment="1">
      <alignment horizontal="center" vertical="center" textRotation="90"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9" fillId="0" borderId="26" xfId="1" applyFont="1" applyFill="1" applyBorder="1" applyAlignment="1" applyProtection="1">
      <alignment horizontal="center" vertical="center" textRotation="90" wrapText="1"/>
    </xf>
    <xf numFmtId="0" fontId="9" fillId="0" borderId="19" xfId="1" applyFont="1" applyFill="1" applyBorder="1" applyAlignment="1" applyProtection="1">
      <alignment horizontal="center" vertical="center" textRotation="90" wrapText="1"/>
    </xf>
    <xf numFmtId="0" fontId="9" fillId="0" borderId="25" xfId="1" applyFont="1" applyFill="1" applyBorder="1" applyAlignment="1" applyProtection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8" fillId="0" borderId="40" xfId="1" applyFont="1" applyFill="1" applyBorder="1" applyAlignment="1" applyProtection="1">
      <alignment horizontal="center" vertical="center" wrapText="1"/>
    </xf>
    <xf numFmtId="0" fontId="28" fillId="0" borderId="16" xfId="1" applyFont="1" applyFill="1" applyBorder="1" applyAlignment="1" applyProtection="1">
      <alignment horizontal="center" vertical="center" wrapText="1"/>
    </xf>
    <xf numFmtId="0" fontId="28" fillId="0" borderId="17" xfId="1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1" fontId="8" fillId="0" borderId="27" xfId="0" applyNumberFormat="1" applyFont="1" applyFill="1" applyBorder="1" applyAlignment="1">
      <alignment horizontal="center" vertical="center" textRotation="90" wrapText="1"/>
    </xf>
    <xf numFmtId="1" fontId="8" fillId="0" borderId="18" xfId="0" applyNumberFormat="1" applyFont="1" applyFill="1" applyBorder="1" applyAlignment="1">
      <alignment horizontal="center" vertical="center" textRotation="90" wrapText="1"/>
    </xf>
    <xf numFmtId="1" fontId="8" fillId="0" borderId="1" xfId="0" applyNumberFormat="1" applyFont="1" applyFill="1" applyBorder="1" applyAlignment="1">
      <alignment horizontal="center" vertical="center" textRotation="90" wrapText="1"/>
    </xf>
    <xf numFmtId="1" fontId="8" fillId="0" borderId="28" xfId="0" applyNumberFormat="1" applyFont="1" applyFill="1" applyBorder="1" applyAlignment="1">
      <alignment horizontal="center" vertical="center" textRotation="90" wrapText="1"/>
    </xf>
    <xf numFmtId="1" fontId="8" fillId="0" borderId="20" xfId="0" applyNumberFormat="1" applyFont="1" applyFill="1" applyBorder="1" applyAlignment="1">
      <alignment horizontal="center" vertical="center" textRotation="90" wrapText="1"/>
    </xf>
    <xf numFmtId="1" fontId="8" fillId="0" borderId="23" xfId="0" applyNumberFormat="1" applyFont="1" applyFill="1" applyBorder="1" applyAlignment="1">
      <alignment horizontal="center" vertical="center" textRotation="90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9" fillId="0" borderId="17" xfId="1" applyFont="1" applyFill="1" applyBorder="1" applyAlignment="1" applyProtection="1">
      <alignment horizontal="center" vertical="center" textRotation="90" wrapText="1"/>
    </xf>
    <xf numFmtId="0" fontId="9" fillId="0" borderId="21" xfId="1" applyFont="1" applyFill="1" applyBorder="1" applyAlignment="1" applyProtection="1">
      <alignment horizontal="center" vertical="center" textRotation="90" wrapText="1"/>
    </xf>
    <xf numFmtId="0" fontId="9" fillId="0" borderId="35" xfId="1" applyFont="1" applyFill="1" applyBorder="1" applyAlignment="1" applyProtection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view="pageBreakPreview" zoomScale="60" zoomScaleNormal="100" workbookViewId="0">
      <selection activeCell="S21" sqref="S21"/>
    </sheetView>
  </sheetViews>
  <sheetFormatPr defaultRowHeight="15"/>
  <cols>
    <col min="1" max="1" width="10.85546875" style="89" customWidth="1"/>
    <col min="2" max="2" width="13" style="89" customWidth="1"/>
    <col min="3" max="16384" width="9.140625" style="89"/>
  </cols>
  <sheetData>
    <row r="1" spans="1:14" ht="51" customHeight="1">
      <c r="A1" s="285" t="s">
        <v>185</v>
      </c>
      <c r="B1" s="285"/>
      <c r="C1" s="285"/>
      <c r="D1" s="88"/>
      <c r="E1" s="88"/>
      <c r="F1" s="88"/>
      <c r="G1" s="88"/>
      <c r="H1" s="88"/>
      <c r="I1" s="88"/>
      <c r="J1" s="283" t="s">
        <v>175</v>
      </c>
      <c r="K1" s="283"/>
      <c r="L1" s="283"/>
      <c r="M1" s="283"/>
      <c r="N1" s="283"/>
    </row>
    <row r="2" spans="1:14" ht="18.75">
      <c r="A2" s="287"/>
      <c r="B2" s="287"/>
      <c r="C2" s="287"/>
      <c r="D2" s="88"/>
      <c r="E2" s="88"/>
      <c r="F2" s="283" t="s">
        <v>139</v>
      </c>
      <c r="G2" s="283"/>
      <c r="H2" s="283"/>
      <c r="I2" s="283"/>
      <c r="J2" s="283"/>
      <c r="K2" s="283"/>
      <c r="L2" s="283"/>
      <c r="M2" s="283"/>
      <c r="N2" s="283"/>
    </row>
    <row r="3" spans="1:14" ht="18.75">
      <c r="A3" s="285" t="s">
        <v>176</v>
      </c>
      <c r="B3" s="285"/>
      <c r="C3" s="288" t="s">
        <v>187</v>
      </c>
      <c r="D3" s="288"/>
      <c r="E3" s="288"/>
      <c r="F3" s="288"/>
      <c r="G3" s="283" t="s">
        <v>123</v>
      </c>
      <c r="H3" s="283"/>
      <c r="I3" s="283"/>
      <c r="J3" s="283"/>
      <c r="K3" s="283"/>
      <c r="L3" s="283"/>
      <c r="M3" s="283"/>
      <c r="N3" s="283"/>
    </row>
    <row r="4" spans="1:14" ht="18.75">
      <c r="A4" s="283" t="s">
        <v>186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</row>
    <row r="5" spans="1:14" ht="18.75">
      <c r="A5" s="146"/>
    </row>
    <row r="6" spans="1:14" ht="18.75">
      <c r="A6" s="286" t="s">
        <v>122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</row>
    <row r="7" spans="1:14" ht="18.75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</row>
    <row r="8" spans="1:14" ht="18.75">
      <c r="A8" s="284" t="s">
        <v>137</v>
      </c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</row>
    <row r="9" spans="1:14" ht="18.7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</row>
    <row r="10" spans="1:14" ht="18.75">
      <c r="A10" s="284" t="s">
        <v>140</v>
      </c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</row>
    <row r="11" spans="1:14" ht="18.75">
      <c r="A11" s="284" t="s">
        <v>141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</row>
    <row r="12" spans="1:14" ht="18.75">
      <c r="A12" s="144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</row>
    <row r="13" spans="1:14" ht="18.75">
      <c r="A13" s="284" t="s">
        <v>136</v>
      </c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</row>
    <row r="14" spans="1:14" ht="18.75">
      <c r="A14" s="281" t="s">
        <v>138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</row>
    <row r="15" spans="1:14" ht="18.75">
      <c r="A15" s="143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</row>
    <row r="16" spans="1:14" ht="18.75">
      <c r="A16" s="143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</row>
    <row r="17" spans="1:14" ht="18.75">
      <c r="A17" s="90"/>
    </row>
    <row r="18" spans="1:14" ht="36.75" customHeight="1">
      <c r="A18" s="282" t="s">
        <v>106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</row>
    <row r="19" spans="1:14" ht="18.75">
      <c r="A19" s="280" t="s">
        <v>107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</row>
    <row r="20" spans="1:14" ht="18.75">
      <c r="A20" s="280" t="s">
        <v>142</v>
      </c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</row>
    <row r="21" spans="1:14" ht="18.75">
      <c r="A21" s="280" t="s">
        <v>108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</row>
    <row r="22" spans="1:14" ht="18.75">
      <c r="A22" s="280" t="s">
        <v>83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</row>
    <row r="23" spans="1:14" ht="18.75">
      <c r="A23" s="280" t="s">
        <v>109</v>
      </c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</row>
  </sheetData>
  <mergeCells count="20">
    <mergeCell ref="G3:N3"/>
    <mergeCell ref="A4:N4"/>
    <mergeCell ref="A13:N13"/>
    <mergeCell ref="A11:N11"/>
    <mergeCell ref="A1:C1"/>
    <mergeCell ref="A6:N6"/>
    <mergeCell ref="A8:N8"/>
    <mergeCell ref="A10:N10"/>
    <mergeCell ref="J1:N1"/>
    <mergeCell ref="A2:C2"/>
    <mergeCell ref="F2:N2"/>
    <mergeCell ref="A3:B3"/>
    <mergeCell ref="C3:F3"/>
    <mergeCell ref="A23:N23"/>
    <mergeCell ref="A14:N14"/>
    <mergeCell ref="A18:N18"/>
    <mergeCell ref="A19:N19"/>
    <mergeCell ref="A20:N20"/>
    <mergeCell ref="A21:N21"/>
    <mergeCell ref="A22:N22"/>
  </mergeCells>
  <phoneticPr fontId="0" type="noConversion"/>
  <pageMargins left="0.19685039370078741" right="0" top="0.39370078740157483" bottom="0.39370078740157483" header="0" footer="0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29"/>
  <sheetViews>
    <sheetView topLeftCell="A9" zoomScale="120" zoomScaleNormal="120" workbookViewId="0">
      <selection activeCell="Q31" sqref="Q31"/>
    </sheetView>
  </sheetViews>
  <sheetFormatPr defaultRowHeight="15"/>
  <cols>
    <col min="1" max="1" width="11.28515625" customWidth="1"/>
    <col min="2" max="9" width="3.28515625" customWidth="1"/>
    <col min="10" max="10" width="3.140625" customWidth="1"/>
    <col min="11" max="53" width="3.28515625" customWidth="1"/>
    <col min="54" max="54" width="4" customWidth="1"/>
  </cols>
  <sheetData>
    <row r="1" spans="1:53" ht="43.5" customHeight="1">
      <c r="A1" s="292" t="s">
        <v>177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156"/>
      <c r="BA1" s="156"/>
    </row>
    <row r="2" spans="1:53" ht="23.25">
      <c r="A2" s="293" t="s">
        <v>172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</row>
    <row r="3" spans="1:53" ht="22.5" customHeight="1">
      <c r="A3" s="294" t="s">
        <v>188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156"/>
      <c r="BA3" s="156"/>
    </row>
    <row r="4" spans="1:53" ht="11.25" customHeight="1">
      <c r="A4" s="151"/>
    </row>
    <row r="5" spans="1:53" ht="18" customHeight="1">
      <c r="A5" s="157" t="s">
        <v>145</v>
      </c>
      <c r="B5" s="295" t="s">
        <v>146</v>
      </c>
      <c r="C5" s="291"/>
      <c r="D5" s="291"/>
      <c r="E5" s="291"/>
      <c r="F5" s="291" t="s">
        <v>147</v>
      </c>
      <c r="G5" s="291"/>
      <c r="H5" s="291"/>
      <c r="I5" s="291"/>
      <c r="J5" s="291"/>
      <c r="K5" s="291" t="s">
        <v>148</v>
      </c>
      <c r="L5" s="291"/>
      <c r="M5" s="291"/>
      <c r="N5" s="291"/>
      <c r="O5" s="291" t="s">
        <v>149</v>
      </c>
      <c r="P5" s="291"/>
      <c r="Q5" s="291"/>
      <c r="R5" s="291"/>
      <c r="S5" s="296" t="s">
        <v>150</v>
      </c>
      <c r="T5" s="297"/>
      <c r="U5" s="297"/>
      <c r="V5" s="298"/>
      <c r="W5" s="291" t="s">
        <v>151</v>
      </c>
      <c r="X5" s="291"/>
      <c r="Y5" s="291"/>
      <c r="Z5" s="291"/>
      <c r="AA5" s="291" t="s">
        <v>152</v>
      </c>
      <c r="AB5" s="291"/>
      <c r="AC5" s="291"/>
      <c r="AD5" s="291"/>
      <c r="AE5" s="291"/>
      <c r="AF5" s="291" t="s">
        <v>153</v>
      </c>
      <c r="AG5" s="291"/>
      <c r="AH5" s="291"/>
      <c r="AI5" s="291"/>
      <c r="AJ5" s="291" t="s">
        <v>154</v>
      </c>
      <c r="AK5" s="291"/>
      <c r="AL5" s="291"/>
      <c r="AM5" s="291"/>
      <c r="AN5" s="291"/>
      <c r="AO5" s="291" t="s">
        <v>155</v>
      </c>
      <c r="AP5" s="291"/>
      <c r="AQ5" s="291"/>
      <c r="AR5" s="291"/>
      <c r="AS5" s="299" t="s">
        <v>156</v>
      </c>
      <c r="AT5" s="300"/>
      <c r="AU5" s="300"/>
      <c r="AV5" s="301"/>
      <c r="AW5" s="299" t="s">
        <v>157</v>
      </c>
      <c r="AX5" s="300"/>
      <c r="AY5" s="300"/>
      <c r="AZ5" s="300"/>
      <c r="BA5" s="301"/>
    </row>
    <row r="6" spans="1:53" ht="18" customHeight="1">
      <c r="A6" s="158" t="s">
        <v>158</v>
      </c>
      <c r="B6" s="155">
        <v>1</v>
      </c>
      <c r="C6" s="154">
        <v>2</v>
      </c>
      <c r="D6" s="154">
        <v>3</v>
      </c>
      <c r="E6" s="154">
        <v>4</v>
      </c>
      <c r="F6" s="154">
        <v>5</v>
      </c>
      <c r="G6" s="154">
        <v>6</v>
      </c>
      <c r="H6" s="154">
        <v>7</v>
      </c>
      <c r="I6" s="154">
        <v>8</v>
      </c>
      <c r="J6" s="154">
        <v>9</v>
      </c>
      <c r="K6" s="154">
        <v>10</v>
      </c>
      <c r="L6" s="154">
        <v>11</v>
      </c>
      <c r="M6" s="154">
        <v>12</v>
      </c>
      <c r="N6" s="154">
        <v>13</v>
      </c>
      <c r="O6" s="154">
        <v>14</v>
      </c>
      <c r="P6" s="154">
        <v>15</v>
      </c>
      <c r="Q6" s="154">
        <v>16</v>
      </c>
      <c r="R6" s="154">
        <v>17</v>
      </c>
      <c r="S6" s="152">
        <v>1</v>
      </c>
      <c r="T6" s="152">
        <v>2</v>
      </c>
      <c r="U6" s="154">
        <v>18</v>
      </c>
      <c r="V6" s="154">
        <v>19</v>
      </c>
      <c r="W6" s="154">
        <v>20</v>
      </c>
      <c r="X6" s="154">
        <v>21</v>
      </c>
      <c r="Y6" s="154">
        <v>22</v>
      </c>
      <c r="Z6" s="154">
        <v>23</v>
      </c>
      <c r="AA6" s="154">
        <v>24</v>
      </c>
      <c r="AB6" s="154">
        <v>25</v>
      </c>
      <c r="AC6" s="154">
        <v>26</v>
      </c>
      <c r="AD6" s="154">
        <v>27</v>
      </c>
      <c r="AE6" s="154">
        <v>28</v>
      </c>
      <c r="AF6" s="154">
        <v>29</v>
      </c>
      <c r="AG6" s="154">
        <v>30</v>
      </c>
      <c r="AH6" s="154">
        <v>31</v>
      </c>
      <c r="AI6" s="154">
        <v>32</v>
      </c>
      <c r="AJ6" s="154">
        <v>33</v>
      </c>
      <c r="AK6" s="154">
        <v>34</v>
      </c>
      <c r="AL6" s="154">
        <v>35</v>
      </c>
      <c r="AM6" s="154">
        <v>36</v>
      </c>
      <c r="AN6" s="154">
        <v>37</v>
      </c>
      <c r="AO6" s="154">
        <v>38</v>
      </c>
      <c r="AP6" s="154">
        <v>39</v>
      </c>
      <c r="AQ6" s="154">
        <v>40</v>
      </c>
      <c r="AR6" s="154">
        <v>41</v>
      </c>
      <c r="AS6" s="159">
        <v>3</v>
      </c>
      <c r="AT6" s="159">
        <v>4</v>
      </c>
      <c r="AU6" s="159">
        <v>5</v>
      </c>
      <c r="AV6" s="159">
        <v>6</v>
      </c>
      <c r="AW6" s="159">
        <v>7</v>
      </c>
      <c r="AX6" s="159">
        <v>8</v>
      </c>
      <c r="AY6" s="159">
        <v>9</v>
      </c>
      <c r="AZ6" s="159">
        <v>10</v>
      </c>
      <c r="BA6" s="159">
        <v>11</v>
      </c>
    </row>
    <row r="7" spans="1:53" ht="14.25" customHeight="1">
      <c r="A7" s="289" t="s">
        <v>189</v>
      </c>
      <c r="B7" s="291" t="s">
        <v>162</v>
      </c>
      <c r="C7" s="291" t="s">
        <v>162</v>
      </c>
      <c r="D7" s="291" t="s">
        <v>162</v>
      </c>
      <c r="E7" s="291" t="s">
        <v>162</v>
      </c>
      <c r="F7" s="291" t="s">
        <v>162</v>
      </c>
      <c r="G7" s="291" t="s">
        <v>162</v>
      </c>
      <c r="H7" s="291" t="s">
        <v>162</v>
      </c>
      <c r="I7" s="291" t="s">
        <v>162</v>
      </c>
      <c r="J7" s="291" t="s">
        <v>162</v>
      </c>
      <c r="K7" s="291" t="s">
        <v>162</v>
      </c>
      <c r="L7" s="291" t="s">
        <v>162</v>
      </c>
      <c r="M7" s="291" t="s">
        <v>162</v>
      </c>
      <c r="N7" s="291" t="s">
        <v>162</v>
      </c>
      <c r="O7" s="291" t="s">
        <v>162</v>
      </c>
      <c r="P7" s="291" t="s">
        <v>162</v>
      </c>
      <c r="Q7" s="291" t="s">
        <v>162</v>
      </c>
      <c r="R7" s="291" t="s">
        <v>162</v>
      </c>
      <c r="S7" s="304" t="s">
        <v>160</v>
      </c>
      <c r="T7" s="304" t="s">
        <v>160</v>
      </c>
      <c r="U7" s="302" t="s">
        <v>162</v>
      </c>
      <c r="V7" s="302" t="s">
        <v>162</v>
      </c>
      <c r="W7" s="302" t="s">
        <v>162</v>
      </c>
      <c r="X7" s="302" t="s">
        <v>162</v>
      </c>
      <c r="Y7" s="302" t="s">
        <v>162</v>
      </c>
      <c r="Z7" s="302" t="s">
        <v>162</v>
      </c>
      <c r="AA7" s="302" t="s">
        <v>162</v>
      </c>
      <c r="AB7" s="302" t="s">
        <v>162</v>
      </c>
      <c r="AC7" s="302" t="s">
        <v>162</v>
      </c>
      <c r="AD7" s="302" t="s">
        <v>162</v>
      </c>
      <c r="AE7" s="302" t="s">
        <v>162</v>
      </c>
      <c r="AF7" s="302" t="s">
        <v>162</v>
      </c>
      <c r="AG7" s="302" t="s">
        <v>162</v>
      </c>
      <c r="AH7" s="302" t="s">
        <v>162</v>
      </c>
      <c r="AI7" s="302" t="s">
        <v>162</v>
      </c>
      <c r="AJ7" s="302" t="s">
        <v>162</v>
      </c>
      <c r="AK7" s="302" t="s">
        <v>162</v>
      </c>
      <c r="AL7" s="302" t="s">
        <v>162</v>
      </c>
      <c r="AM7" s="302" t="s">
        <v>162</v>
      </c>
      <c r="AN7" s="302" t="s">
        <v>162</v>
      </c>
      <c r="AO7" s="302" t="s">
        <v>162</v>
      </c>
      <c r="AP7" s="291" t="s">
        <v>162</v>
      </c>
      <c r="AQ7" s="291" t="s">
        <v>162</v>
      </c>
      <c r="AR7" s="291" t="s">
        <v>118</v>
      </c>
      <c r="AS7" s="305" t="s">
        <v>160</v>
      </c>
      <c r="AT7" s="305" t="s">
        <v>160</v>
      </c>
      <c r="AU7" s="305" t="s">
        <v>160</v>
      </c>
      <c r="AV7" s="305" t="s">
        <v>160</v>
      </c>
      <c r="AW7" s="305" t="s">
        <v>160</v>
      </c>
      <c r="AX7" s="305" t="s">
        <v>160</v>
      </c>
      <c r="AY7" s="305" t="s">
        <v>160</v>
      </c>
      <c r="AZ7" s="305" t="s">
        <v>160</v>
      </c>
      <c r="BA7" s="305" t="s">
        <v>160</v>
      </c>
    </row>
    <row r="8" spans="1:53" ht="14.25" customHeight="1">
      <c r="A8" s="290"/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304"/>
      <c r="T8" s="304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303"/>
      <c r="AP8" s="291"/>
      <c r="AQ8" s="291"/>
      <c r="AR8" s="291"/>
      <c r="AS8" s="306"/>
      <c r="AT8" s="306"/>
      <c r="AU8" s="306"/>
      <c r="AV8" s="306"/>
      <c r="AW8" s="306"/>
      <c r="AX8" s="306"/>
      <c r="AY8" s="306"/>
      <c r="AZ8" s="306"/>
      <c r="BA8" s="306"/>
    </row>
    <row r="9" spans="1:53" ht="14.25" customHeight="1">
      <c r="A9" s="290" t="s">
        <v>190</v>
      </c>
      <c r="B9" s="302" t="s">
        <v>162</v>
      </c>
      <c r="C9" s="302" t="s">
        <v>162</v>
      </c>
      <c r="D9" s="302" t="s">
        <v>162</v>
      </c>
      <c r="E9" s="302" t="s">
        <v>162</v>
      </c>
      <c r="F9" s="198" t="s">
        <v>159</v>
      </c>
      <c r="G9" s="198" t="s">
        <v>159</v>
      </c>
      <c r="H9" s="198" t="s">
        <v>159</v>
      </c>
      <c r="I9" s="198" t="s">
        <v>159</v>
      </c>
      <c r="J9" s="198" t="s">
        <v>159</v>
      </c>
      <c r="K9" s="198" t="s">
        <v>159</v>
      </c>
      <c r="L9" s="198" t="s">
        <v>159</v>
      </c>
      <c r="M9" s="198" t="s">
        <v>159</v>
      </c>
      <c r="N9" s="198" t="s">
        <v>159</v>
      </c>
      <c r="O9" s="198" t="s">
        <v>159</v>
      </c>
      <c r="P9" s="198" t="s">
        <v>159</v>
      </c>
      <c r="Q9" s="198" t="s">
        <v>159</v>
      </c>
      <c r="R9" s="307" t="s">
        <v>118</v>
      </c>
      <c r="S9" s="309" t="s">
        <v>160</v>
      </c>
      <c r="T9" s="309" t="s">
        <v>160</v>
      </c>
      <c r="U9" s="198" t="s">
        <v>159</v>
      </c>
      <c r="V9" s="198" t="s">
        <v>159</v>
      </c>
      <c r="W9" s="198" t="s">
        <v>159</v>
      </c>
      <c r="X9" s="198" t="s">
        <v>159</v>
      </c>
      <c r="Y9" s="198" t="s">
        <v>159</v>
      </c>
      <c r="Z9" s="198" t="s">
        <v>159</v>
      </c>
      <c r="AA9" s="198" t="s">
        <v>159</v>
      </c>
      <c r="AB9" s="198" t="s">
        <v>159</v>
      </c>
      <c r="AC9" s="198" t="s">
        <v>159</v>
      </c>
      <c r="AD9" s="198" t="s">
        <v>159</v>
      </c>
      <c r="AE9" s="198" t="s">
        <v>159</v>
      </c>
      <c r="AF9" s="198" t="s">
        <v>159</v>
      </c>
      <c r="AG9" s="198" t="s">
        <v>159</v>
      </c>
      <c r="AH9" s="198" t="s">
        <v>159</v>
      </c>
      <c r="AI9" s="198" t="s">
        <v>159</v>
      </c>
      <c r="AJ9" s="198" t="s">
        <v>159</v>
      </c>
      <c r="AK9" s="198" t="s">
        <v>159</v>
      </c>
      <c r="AL9" s="307" t="s">
        <v>118</v>
      </c>
      <c r="AM9" s="307" t="s">
        <v>161</v>
      </c>
      <c r="AN9" s="307" t="s">
        <v>161</v>
      </c>
      <c r="AO9" s="307" t="s">
        <v>164</v>
      </c>
      <c r="AP9" s="307" t="s">
        <v>164</v>
      </c>
      <c r="AQ9" s="307" t="s">
        <v>164</v>
      </c>
      <c r="AR9" s="307" t="s">
        <v>164</v>
      </c>
      <c r="AS9" s="311" t="s">
        <v>163</v>
      </c>
      <c r="AT9" s="305" t="s">
        <v>160</v>
      </c>
      <c r="AU9" s="305" t="s">
        <v>160</v>
      </c>
      <c r="AV9" s="305" t="s">
        <v>160</v>
      </c>
      <c r="AW9" s="305" t="s">
        <v>160</v>
      </c>
      <c r="AX9" s="305" t="s">
        <v>160</v>
      </c>
      <c r="AY9" s="305" t="s">
        <v>160</v>
      </c>
      <c r="AZ9" s="305" t="s">
        <v>160</v>
      </c>
      <c r="BA9" s="305" t="s">
        <v>160</v>
      </c>
    </row>
    <row r="10" spans="1:53" ht="14.25" customHeight="1">
      <c r="A10" s="290"/>
      <c r="B10" s="303"/>
      <c r="C10" s="303"/>
      <c r="D10" s="303"/>
      <c r="E10" s="303"/>
      <c r="F10" s="198" t="s">
        <v>173</v>
      </c>
      <c r="G10" s="198" t="s">
        <v>173</v>
      </c>
      <c r="H10" s="198" t="s">
        <v>173</v>
      </c>
      <c r="I10" s="198" t="s">
        <v>173</v>
      </c>
      <c r="J10" s="198" t="s">
        <v>173</v>
      </c>
      <c r="K10" s="198" t="s">
        <v>173</v>
      </c>
      <c r="L10" s="198" t="s">
        <v>173</v>
      </c>
      <c r="M10" s="198" t="s">
        <v>174</v>
      </c>
      <c r="N10" s="198" t="s">
        <v>174</v>
      </c>
      <c r="O10" s="198" t="s">
        <v>174</v>
      </c>
      <c r="P10" s="198" t="s">
        <v>174</v>
      </c>
      <c r="Q10" s="198" t="s">
        <v>174</v>
      </c>
      <c r="R10" s="308"/>
      <c r="S10" s="310"/>
      <c r="T10" s="310"/>
      <c r="U10" s="198" t="s">
        <v>174</v>
      </c>
      <c r="V10" s="198" t="s">
        <v>174</v>
      </c>
      <c r="W10" s="198" t="s">
        <v>174</v>
      </c>
      <c r="X10" s="198" t="s">
        <v>174</v>
      </c>
      <c r="Y10" s="198" t="s">
        <v>174</v>
      </c>
      <c r="Z10" s="198" t="s">
        <v>174</v>
      </c>
      <c r="AA10" s="198" t="s">
        <v>174</v>
      </c>
      <c r="AB10" s="198" t="s">
        <v>174</v>
      </c>
      <c r="AC10" s="198" t="s">
        <v>174</v>
      </c>
      <c r="AD10" s="198" t="s">
        <v>174</v>
      </c>
      <c r="AE10" s="198" t="s">
        <v>174</v>
      </c>
      <c r="AF10" s="198" t="s">
        <v>174</v>
      </c>
      <c r="AG10" s="198" t="s">
        <v>174</v>
      </c>
      <c r="AH10" s="198" t="s">
        <v>174</v>
      </c>
      <c r="AI10" s="198" t="s">
        <v>174</v>
      </c>
      <c r="AJ10" s="198" t="s">
        <v>174</v>
      </c>
      <c r="AK10" s="198" t="s">
        <v>174</v>
      </c>
      <c r="AL10" s="308"/>
      <c r="AM10" s="308"/>
      <c r="AN10" s="308"/>
      <c r="AO10" s="308"/>
      <c r="AP10" s="308"/>
      <c r="AQ10" s="308"/>
      <c r="AR10" s="308"/>
      <c r="AS10" s="312"/>
      <c r="AT10" s="306"/>
      <c r="AU10" s="306"/>
      <c r="AV10" s="306"/>
      <c r="AW10" s="306"/>
      <c r="AX10" s="306"/>
      <c r="AY10" s="306"/>
      <c r="AZ10" s="306"/>
      <c r="BA10" s="306"/>
    </row>
    <row r="11" spans="1:53" ht="11.25" customHeight="1">
      <c r="A11" s="200" t="s">
        <v>193</v>
      </c>
      <c r="B11" s="234"/>
      <c r="C11" s="234"/>
      <c r="D11" s="234"/>
      <c r="E11" s="234"/>
      <c r="F11" s="234">
        <v>1</v>
      </c>
      <c r="G11" s="234">
        <v>1</v>
      </c>
      <c r="H11" s="234">
        <v>1</v>
      </c>
      <c r="I11" s="235">
        <v>1</v>
      </c>
      <c r="J11" s="235">
        <v>1</v>
      </c>
      <c r="K11" s="235">
        <v>1</v>
      </c>
      <c r="L11" s="235">
        <v>1</v>
      </c>
      <c r="M11" s="235">
        <v>1</v>
      </c>
      <c r="N11" s="235">
        <v>1</v>
      </c>
      <c r="O11" s="235">
        <v>1</v>
      </c>
      <c r="P11" s="234">
        <v>1</v>
      </c>
      <c r="Q11" s="234">
        <v>1</v>
      </c>
      <c r="R11" s="236"/>
      <c r="S11" s="201"/>
      <c r="T11" s="201"/>
      <c r="U11" s="235">
        <v>2</v>
      </c>
      <c r="V11" s="235">
        <v>2</v>
      </c>
      <c r="W11" s="235">
        <v>2</v>
      </c>
      <c r="X11" s="235">
        <v>2</v>
      </c>
      <c r="Y11" s="235">
        <v>2</v>
      </c>
      <c r="Z11" s="235">
        <v>2</v>
      </c>
      <c r="AA11" s="234">
        <v>2</v>
      </c>
      <c r="AB11" s="234">
        <v>2</v>
      </c>
      <c r="AC11" s="234">
        <v>2</v>
      </c>
      <c r="AD11" s="234">
        <v>2</v>
      </c>
      <c r="AE11" s="234">
        <v>2</v>
      </c>
      <c r="AF11" s="234">
        <v>2</v>
      </c>
      <c r="AG11" s="234">
        <v>2</v>
      </c>
      <c r="AH11" s="234">
        <v>2</v>
      </c>
      <c r="AI11" s="234">
        <v>2</v>
      </c>
      <c r="AJ11" s="234">
        <v>3</v>
      </c>
      <c r="AK11" s="234">
        <v>3</v>
      </c>
      <c r="AL11" s="236"/>
      <c r="AM11" s="236">
        <v>3</v>
      </c>
      <c r="AN11" s="236">
        <v>3</v>
      </c>
      <c r="AO11" s="236">
        <v>2</v>
      </c>
      <c r="AP11" s="236">
        <v>2</v>
      </c>
      <c r="AQ11" s="236">
        <v>2</v>
      </c>
      <c r="AR11" s="236">
        <v>2</v>
      </c>
      <c r="AS11" s="160"/>
      <c r="AT11" s="199"/>
      <c r="AU11" s="199"/>
      <c r="AV11" s="199"/>
      <c r="AW11" s="199"/>
      <c r="AX11" s="199"/>
      <c r="AY11" s="199"/>
      <c r="AZ11" s="199"/>
      <c r="BA11" s="199"/>
    </row>
    <row r="12" spans="1:53" ht="14.25" customHeight="1">
      <c r="A12" s="290" t="s">
        <v>191</v>
      </c>
      <c r="B12" s="302" t="s">
        <v>162</v>
      </c>
      <c r="C12" s="302" t="s">
        <v>162</v>
      </c>
      <c r="D12" s="302" t="s">
        <v>162</v>
      </c>
      <c r="E12" s="302" t="s">
        <v>162</v>
      </c>
      <c r="F12" s="302" t="s">
        <v>162</v>
      </c>
      <c r="G12" s="198" t="s">
        <v>159</v>
      </c>
      <c r="H12" s="198" t="s">
        <v>159</v>
      </c>
      <c r="I12" s="198" t="s">
        <v>159</v>
      </c>
      <c r="J12" s="198" t="s">
        <v>159</v>
      </c>
      <c r="K12" s="198" t="s">
        <v>159</v>
      </c>
      <c r="L12" s="198" t="s">
        <v>159</v>
      </c>
      <c r="M12" s="198" t="s">
        <v>159</v>
      </c>
      <c r="N12" s="198" t="s">
        <v>159</v>
      </c>
      <c r="O12" s="198" t="s">
        <v>159</v>
      </c>
      <c r="P12" s="198" t="s">
        <v>159</v>
      </c>
      <c r="Q12" s="198" t="s">
        <v>159</v>
      </c>
      <c r="R12" s="313" t="s">
        <v>118</v>
      </c>
      <c r="S12" s="304" t="s">
        <v>160</v>
      </c>
      <c r="T12" s="304" t="s">
        <v>160</v>
      </c>
      <c r="U12" s="307" t="s">
        <v>164</v>
      </c>
      <c r="V12" s="307" t="s">
        <v>164</v>
      </c>
      <c r="W12" s="307" t="s">
        <v>164</v>
      </c>
      <c r="X12" s="307" t="s">
        <v>164</v>
      </c>
      <c r="Y12" s="307" t="s">
        <v>164</v>
      </c>
      <c r="Z12" s="307" t="s">
        <v>164</v>
      </c>
      <c r="AA12" s="313" t="s">
        <v>164</v>
      </c>
      <c r="AB12" s="313" t="s">
        <v>164</v>
      </c>
      <c r="AC12" s="313" t="s">
        <v>164</v>
      </c>
      <c r="AD12" s="313" t="s">
        <v>164</v>
      </c>
      <c r="AE12" s="313" t="s">
        <v>164</v>
      </c>
      <c r="AF12" s="313" t="s">
        <v>164</v>
      </c>
      <c r="AG12" s="313" t="s">
        <v>164</v>
      </c>
      <c r="AH12" s="313" t="s">
        <v>164</v>
      </c>
      <c r="AI12" s="313" t="s">
        <v>164</v>
      </c>
      <c r="AJ12" s="313" t="s">
        <v>164</v>
      </c>
      <c r="AK12" s="313" t="s">
        <v>164</v>
      </c>
      <c r="AL12" s="313" t="s">
        <v>164</v>
      </c>
      <c r="AM12" s="313" t="s">
        <v>164</v>
      </c>
      <c r="AN12" s="313" t="s">
        <v>164</v>
      </c>
      <c r="AO12" s="313" t="s">
        <v>164</v>
      </c>
      <c r="AP12" s="313" t="s">
        <v>118</v>
      </c>
      <c r="AQ12" s="319" t="s">
        <v>165</v>
      </c>
      <c r="AR12" s="319" t="s">
        <v>165</v>
      </c>
      <c r="AS12" s="160"/>
      <c r="AT12" s="160"/>
      <c r="AU12" s="160"/>
      <c r="AV12" s="160"/>
      <c r="AW12" s="160"/>
      <c r="AX12" s="160"/>
      <c r="AY12" s="160"/>
      <c r="AZ12" s="160"/>
      <c r="BA12" s="160"/>
    </row>
    <row r="13" spans="1:53" ht="14.25" customHeight="1">
      <c r="A13" s="290"/>
      <c r="B13" s="303"/>
      <c r="C13" s="303"/>
      <c r="D13" s="303"/>
      <c r="E13" s="303"/>
      <c r="F13" s="303"/>
      <c r="G13" s="198" t="s">
        <v>173</v>
      </c>
      <c r="H13" s="198" t="s">
        <v>174</v>
      </c>
      <c r="I13" s="198" t="s">
        <v>174</v>
      </c>
      <c r="J13" s="198" t="s">
        <v>174</v>
      </c>
      <c r="K13" s="198" t="s">
        <v>174</v>
      </c>
      <c r="L13" s="198" t="s">
        <v>174</v>
      </c>
      <c r="M13" s="198" t="s">
        <v>174</v>
      </c>
      <c r="N13" s="198" t="s">
        <v>174</v>
      </c>
      <c r="O13" s="198" t="s">
        <v>174</v>
      </c>
      <c r="P13" s="198" t="s">
        <v>174</v>
      </c>
      <c r="Q13" s="198" t="s">
        <v>174</v>
      </c>
      <c r="R13" s="307"/>
      <c r="S13" s="304"/>
      <c r="T13" s="304"/>
      <c r="U13" s="314"/>
      <c r="V13" s="314"/>
      <c r="W13" s="314"/>
      <c r="X13" s="314"/>
      <c r="Y13" s="314"/>
      <c r="Z13" s="314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/>
      <c r="AO13" s="307"/>
      <c r="AP13" s="307"/>
      <c r="AQ13" s="320"/>
      <c r="AR13" s="320"/>
      <c r="AS13" s="160"/>
      <c r="AT13" s="160"/>
      <c r="AU13" s="160"/>
      <c r="AV13" s="160"/>
      <c r="AW13" s="160"/>
      <c r="AX13" s="160"/>
      <c r="AY13" s="160"/>
      <c r="AZ13" s="160"/>
      <c r="BA13" s="160"/>
    </row>
    <row r="14" spans="1:53" ht="12" customHeight="1">
      <c r="A14" s="200" t="s">
        <v>193</v>
      </c>
      <c r="B14" s="234"/>
      <c r="C14" s="234"/>
      <c r="D14" s="234"/>
      <c r="E14" s="234"/>
      <c r="F14" s="234"/>
      <c r="G14" s="234">
        <v>4</v>
      </c>
      <c r="H14" s="234">
        <v>4</v>
      </c>
      <c r="I14" s="234">
        <v>4</v>
      </c>
      <c r="J14" s="234">
        <v>4</v>
      </c>
      <c r="K14" s="234">
        <v>4</v>
      </c>
      <c r="L14" s="234">
        <v>4</v>
      </c>
      <c r="M14" s="234">
        <v>4</v>
      </c>
      <c r="N14" s="234">
        <v>4</v>
      </c>
      <c r="O14" s="234">
        <v>4</v>
      </c>
      <c r="P14" s="234">
        <v>4</v>
      </c>
      <c r="Q14" s="234">
        <v>4</v>
      </c>
      <c r="R14" s="234"/>
      <c r="S14" s="234"/>
      <c r="T14" s="234"/>
      <c r="U14" s="234">
        <v>3</v>
      </c>
      <c r="V14" s="234">
        <v>3</v>
      </c>
      <c r="W14" s="234">
        <v>3</v>
      </c>
      <c r="X14" s="234">
        <v>3</v>
      </c>
      <c r="Y14" s="234">
        <v>3</v>
      </c>
      <c r="Z14" s="234">
        <v>3</v>
      </c>
      <c r="AA14" s="234">
        <v>3</v>
      </c>
      <c r="AB14" s="234">
        <v>3</v>
      </c>
      <c r="AC14" s="234">
        <v>3</v>
      </c>
      <c r="AD14" s="234">
        <v>3</v>
      </c>
      <c r="AE14" s="234">
        <v>3</v>
      </c>
      <c r="AF14" s="234">
        <v>3</v>
      </c>
      <c r="AG14" s="234">
        <v>3</v>
      </c>
      <c r="AH14" s="234">
        <v>3</v>
      </c>
      <c r="AI14" s="234">
        <v>3</v>
      </c>
      <c r="AJ14" s="234">
        <v>3</v>
      </c>
      <c r="AK14" s="234">
        <v>3</v>
      </c>
      <c r="AL14" s="234">
        <v>4</v>
      </c>
      <c r="AM14" s="234">
        <v>4</v>
      </c>
      <c r="AN14" s="234">
        <v>4</v>
      </c>
      <c r="AO14" s="234">
        <v>4</v>
      </c>
      <c r="AP14" s="234"/>
      <c r="AQ14" s="234"/>
      <c r="AR14" s="234"/>
      <c r="AS14" s="160"/>
      <c r="AT14" s="160"/>
      <c r="AU14" s="160"/>
      <c r="AV14" s="160"/>
      <c r="AW14" s="160"/>
      <c r="AX14" s="160"/>
      <c r="AY14" s="160"/>
      <c r="AZ14" s="160"/>
      <c r="BA14" s="160"/>
    </row>
    <row r="15" spans="1:53">
      <c r="A15" s="153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</row>
    <row r="16" spans="1:53" ht="18.75">
      <c r="A16" s="321" t="s">
        <v>166</v>
      </c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</row>
    <row r="17" spans="1:53" ht="16.5">
      <c r="A17" s="315" t="s">
        <v>167</v>
      </c>
      <c r="B17" s="315"/>
      <c r="C17" s="315"/>
      <c r="D17" s="315"/>
      <c r="E17" s="315"/>
      <c r="F17" s="315"/>
      <c r="G17" s="315"/>
      <c r="H17" s="315"/>
      <c r="I17" s="315"/>
      <c r="J17" s="315" t="s">
        <v>178</v>
      </c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16.5">
      <c r="A18" s="315" t="s">
        <v>168</v>
      </c>
      <c r="B18" s="315"/>
      <c r="C18" s="315"/>
      <c r="D18" s="315"/>
      <c r="E18" s="315"/>
      <c r="F18" s="315"/>
      <c r="G18" s="315"/>
      <c r="H18" s="315"/>
      <c r="I18" s="315"/>
      <c r="J18" s="315" t="s">
        <v>170</v>
      </c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ht="16.5">
      <c r="A19" s="315" t="s">
        <v>169</v>
      </c>
      <c r="B19" s="315"/>
      <c r="C19" s="315"/>
      <c r="D19" s="315"/>
      <c r="E19" s="315"/>
      <c r="F19" s="315"/>
      <c r="G19" s="315"/>
      <c r="H19" s="315"/>
      <c r="I19" s="315"/>
      <c r="J19" s="315" t="s">
        <v>171</v>
      </c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  <c r="AC19" s="315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ht="16.5">
      <c r="A20" s="315" t="s">
        <v>179</v>
      </c>
      <c r="B20" s="315"/>
      <c r="C20" s="315"/>
      <c r="D20" s="315"/>
      <c r="E20" s="315"/>
      <c r="F20" s="315"/>
      <c r="G20" s="315"/>
      <c r="H20" s="315"/>
      <c r="I20" s="315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6"/>
      <c r="AG20" s="316"/>
      <c r="AH20" s="316"/>
      <c r="AI20" s="316"/>
      <c r="AJ20" s="316"/>
      <c r="AK20" s="316"/>
      <c r="AL20" s="316"/>
      <c r="AM20" s="316"/>
    </row>
    <row r="21" spans="1:53">
      <c r="A21" s="164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</row>
    <row r="22" spans="1:53" ht="22.5">
      <c r="A22" s="317" t="s">
        <v>180</v>
      </c>
      <c r="B22" s="317"/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7"/>
      <c r="AH22" s="317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</row>
    <row r="23" spans="1:53" ht="18.75">
      <c r="A23" s="165"/>
      <c r="B23" s="166"/>
      <c r="C23" s="166"/>
      <c r="D23" s="166"/>
      <c r="E23" s="166"/>
      <c r="F23" s="166"/>
      <c r="G23" s="166"/>
      <c r="H23" s="166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</row>
    <row r="24" spans="1:53" ht="15.75">
      <c r="A24" s="322" t="s">
        <v>84</v>
      </c>
      <c r="B24" s="323" t="s">
        <v>85</v>
      </c>
      <c r="C24" s="323"/>
      <c r="D24" s="323"/>
      <c r="E24" s="323"/>
      <c r="F24" s="323"/>
      <c r="G24" s="323"/>
      <c r="H24" s="323"/>
      <c r="I24" s="323"/>
      <c r="J24" s="323"/>
      <c r="K24" s="318" t="s">
        <v>18</v>
      </c>
      <c r="L24" s="318"/>
      <c r="M24" s="318"/>
      <c r="N24" s="318"/>
      <c r="O24" s="318"/>
      <c r="P24" s="318"/>
      <c r="Q24" s="318" t="s">
        <v>86</v>
      </c>
      <c r="R24" s="318"/>
      <c r="S24" s="318"/>
      <c r="T24" s="318"/>
      <c r="U24" s="318"/>
      <c r="V24" s="318"/>
      <c r="W24" s="318"/>
      <c r="X24" s="318"/>
      <c r="Y24" s="318"/>
      <c r="Z24" s="318" t="s">
        <v>87</v>
      </c>
      <c r="AA24" s="318"/>
      <c r="AB24" s="318"/>
      <c r="AC24" s="318"/>
      <c r="AD24" s="318"/>
      <c r="AE24" s="318"/>
      <c r="AF24" s="318" t="s">
        <v>57</v>
      </c>
      <c r="AG24" s="318"/>
      <c r="AH24" s="318"/>
      <c r="AI24" s="318"/>
      <c r="AJ24" s="318"/>
      <c r="AK24" s="318"/>
      <c r="AL24" s="318" t="s">
        <v>88</v>
      </c>
      <c r="AM24" s="318"/>
      <c r="AN24" s="318"/>
      <c r="AO24" s="318"/>
      <c r="AP24" s="318" t="s">
        <v>181</v>
      </c>
      <c r="AQ24" s="318"/>
      <c r="AR24" s="318"/>
      <c r="AS24" s="318"/>
      <c r="AT24" s="167"/>
      <c r="AU24" s="167"/>
      <c r="AV24" s="167"/>
      <c r="AW24" s="167"/>
      <c r="AX24" s="167"/>
      <c r="AY24" s="167"/>
      <c r="AZ24" s="167"/>
      <c r="BA24" s="167"/>
    </row>
    <row r="25" spans="1:53" ht="30" customHeight="1">
      <c r="A25" s="322"/>
      <c r="B25" s="323"/>
      <c r="C25" s="323"/>
      <c r="D25" s="323"/>
      <c r="E25" s="323"/>
      <c r="F25" s="323"/>
      <c r="G25" s="323"/>
      <c r="H25" s="323"/>
      <c r="I25" s="323"/>
      <c r="J25" s="323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167"/>
      <c r="AU25" s="167"/>
      <c r="AV25" s="167"/>
      <c r="AW25" s="167"/>
      <c r="AX25" s="167"/>
      <c r="AY25" s="167"/>
      <c r="AZ25" s="167"/>
      <c r="BA25" s="167"/>
    </row>
    <row r="26" spans="1:53" ht="20.25">
      <c r="A26" s="168" t="s">
        <v>31</v>
      </c>
      <c r="B26" s="324">
        <v>40</v>
      </c>
      <c r="C26" s="324"/>
      <c r="D26" s="324"/>
      <c r="E26" s="324"/>
      <c r="F26" s="324"/>
      <c r="G26" s="324"/>
      <c r="H26" s="324"/>
      <c r="I26" s="324"/>
      <c r="J26" s="324"/>
      <c r="K26" s="325">
        <v>0</v>
      </c>
      <c r="L26" s="325"/>
      <c r="M26" s="325"/>
      <c r="N26" s="325"/>
      <c r="O26" s="325"/>
      <c r="P26" s="325"/>
      <c r="Q26" s="325">
        <v>0</v>
      </c>
      <c r="R26" s="325"/>
      <c r="S26" s="325"/>
      <c r="T26" s="325"/>
      <c r="U26" s="325"/>
      <c r="V26" s="325"/>
      <c r="W26" s="325"/>
      <c r="X26" s="325"/>
      <c r="Y26" s="325"/>
      <c r="Z26" s="325">
        <v>1</v>
      </c>
      <c r="AA26" s="325"/>
      <c r="AB26" s="325"/>
      <c r="AC26" s="325"/>
      <c r="AD26" s="325"/>
      <c r="AE26" s="325"/>
      <c r="AF26" s="325">
        <v>0</v>
      </c>
      <c r="AG26" s="325"/>
      <c r="AH26" s="325"/>
      <c r="AI26" s="325"/>
      <c r="AJ26" s="325"/>
      <c r="AK26" s="325"/>
      <c r="AL26" s="325">
        <v>11</v>
      </c>
      <c r="AM26" s="325"/>
      <c r="AN26" s="325"/>
      <c r="AO26" s="325"/>
      <c r="AP26" s="325">
        <f>SUM(B26:AO26)</f>
        <v>52</v>
      </c>
      <c r="AQ26" s="325"/>
      <c r="AR26" s="325"/>
      <c r="AS26" s="325"/>
      <c r="AT26" s="167"/>
      <c r="AU26" s="167"/>
      <c r="AV26" s="167"/>
      <c r="AW26" s="167"/>
      <c r="AX26" s="167"/>
      <c r="AY26" s="167"/>
      <c r="AZ26" s="167"/>
      <c r="BA26" s="167"/>
    </row>
    <row r="27" spans="1:53" ht="20.25">
      <c r="A27" s="168" t="s">
        <v>30</v>
      </c>
      <c r="B27" s="324">
        <v>24.5</v>
      </c>
      <c r="C27" s="324"/>
      <c r="D27" s="324"/>
      <c r="E27" s="324"/>
      <c r="F27" s="324"/>
      <c r="G27" s="324"/>
      <c r="H27" s="324"/>
      <c r="I27" s="324"/>
      <c r="J27" s="324"/>
      <c r="K27" s="325">
        <v>10.5</v>
      </c>
      <c r="L27" s="325"/>
      <c r="M27" s="325"/>
      <c r="N27" s="325"/>
      <c r="O27" s="325"/>
      <c r="P27" s="325"/>
      <c r="Q27" s="325">
        <v>4</v>
      </c>
      <c r="R27" s="325"/>
      <c r="S27" s="325"/>
      <c r="T27" s="325"/>
      <c r="U27" s="325"/>
      <c r="V27" s="325"/>
      <c r="W27" s="325"/>
      <c r="X27" s="325"/>
      <c r="Y27" s="325"/>
      <c r="Z27" s="325">
        <v>2</v>
      </c>
      <c r="AA27" s="325"/>
      <c r="AB27" s="325"/>
      <c r="AC27" s="325"/>
      <c r="AD27" s="325"/>
      <c r="AE27" s="325"/>
      <c r="AF27" s="325">
        <v>0</v>
      </c>
      <c r="AG27" s="325"/>
      <c r="AH27" s="325"/>
      <c r="AI27" s="325"/>
      <c r="AJ27" s="325"/>
      <c r="AK27" s="325"/>
      <c r="AL27" s="325">
        <v>11</v>
      </c>
      <c r="AM27" s="325"/>
      <c r="AN27" s="325"/>
      <c r="AO27" s="325"/>
      <c r="AP27" s="325">
        <f>SUM(B27:AO27)</f>
        <v>52</v>
      </c>
      <c r="AQ27" s="325"/>
      <c r="AR27" s="325"/>
      <c r="AS27" s="325"/>
      <c r="AT27" s="167"/>
      <c r="AU27" s="167"/>
      <c r="AV27" s="167"/>
      <c r="AW27" s="167"/>
      <c r="AX27" s="167"/>
      <c r="AY27" s="167"/>
      <c r="AZ27" s="167"/>
      <c r="BA27" s="167"/>
    </row>
    <row r="28" spans="1:53" ht="20.25">
      <c r="A28" s="168" t="s">
        <v>32</v>
      </c>
      <c r="B28" s="324">
        <v>12.5</v>
      </c>
      <c r="C28" s="324"/>
      <c r="D28" s="324"/>
      <c r="E28" s="324"/>
      <c r="F28" s="324"/>
      <c r="G28" s="324"/>
      <c r="H28" s="324"/>
      <c r="I28" s="324"/>
      <c r="J28" s="324"/>
      <c r="K28" s="325">
        <v>3.5</v>
      </c>
      <c r="L28" s="325"/>
      <c r="M28" s="325"/>
      <c r="N28" s="325"/>
      <c r="O28" s="325"/>
      <c r="P28" s="325"/>
      <c r="Q28" s="325">
        <v>21</v>
      </c>
      <c r="R28" s="325"/>
      <c r="S28" s="325"/>
      <c r="T28" s="325"/>
      <c r="U28" s="325"/>
      <c r="V28" s="325"/>
      <c r="W28" s="325"/>
      <c r="X28" s="325"/>
      <c r="Y28" s="325"/>
      <c r="Z28" s="325">
        <v>2</v>
      </c>
      <c r="AA28" s="325"/>
      <c r="AB28" s="325"/>
      <c r="AC28" s="325"/>
      <c r="AD28" s="325"/>
      <c r="AE28" s="325"/>
      <c r="AF28" s="325">
        <v>2</v>
      </c>
      <c r="AG28" s="325"/>
      <c r="AH28" s="325"/>
      <c r="AI28" s="325"/>
      <c r="AJ28" s="325"/>
      <c r="AK28" s="325"/>
      <c r="AL28" s="325">
        <v>2</v>
      </c>
      <c r="AM28" s="325"/>
      <c r="AN28" s="325"/>
      <c r="AO28" s="325"/>
      <c r="AP28" s="325">
        <f>SUM(B28:AO28)</f>
        <v>43</v>
      </c>
      <c r="AQ28" s="325"/>
      <c r="AR28" s="325"/>
      <c r="AS28" s="325"/>
      <c r="AT28" s="167"/>
      <c r="AU28" s="167"/>
      <c r="AV28" s="167"/>
      <c r="AW28" s="167"/>
      <c r="AX28" s="167"/>
      <c r="AY28" s="167"/>
      <c r="AZ28" s="167"/>
      <c r="BA28" s="167"/>
    </row>
    <row r="29" spans="1:53" ht="20.25">
      <c r="A29" s="169" t="s">
        <v>56</v>
      </c>
      <c r="B29" s="326">
        <f>SUM(B26:J28)</f>
        <v>77</v>
      </c>
      <c r="C29" s="326"/>
      <c r="D29" s="326"/>
      <c r="E29" s="326"/>
      <c r="F29" s="326"/>
      <c r="G29" s="326"/>
      <c r="H29" s="326"/>
      <c r="I29" s="326"/>
      <c r="J29" s="326"/>
      <c r="K29" s="326">
        <f>SUM(K26:P28)</f>
        <v>14</v>
      </c>
      <c r="L29" s="326"/>
      <c r="M29" s="326"/>
      <c r="N29" s="326"/>
      <c r="O29" s="326"/>
      <c r="P29" s="326"/>
      <c r="Q29" s="326">
        <f>SUM(Q26:Y28)</f>
        <v>25</v>
      </c>
      <c r="R29" s="326"/>
      <c r="S29" s="326"/>
      <c r="T29" s="326"/>
      <c r="U29" s="326"/>
      <c r="V29" s="326"/>
      <c r="W29" s="326"/>
      <c r="X29" s="326"/>
      <c r="Y29" s="326"/>
      <c r="Z29" s="326">
        <f>SUM(Z26:AE28)</f>
        <v>5</v>
      </c>
      <c r="AA29" s="326"/>
      <c r="AB29" s="326"/>
      <c r="AC29" s="326"/>
      <c r="AD29" s="326"/>
      <c r="AE29" s="326"/>
      <c r="AF29" s="326">
        <f>SUM(AF26:AK28)</f>
        <v>2</v>
      </c>
      <c r="AG29" s="326"/>
      <c r="AH29" s="326"/>
      <c r="AI29" s="326"/>
      <c r="AJ29" s="326"/>
      <c r="AK29" s="326"/>
      <c r="AL29" s="326">
        <f>SUM(AL26:AO28)</f>
        <v>24</v>
      </c>
      <c r="AM29" s="326"/>
      <c r="AN29" s="326"/>
      <c r="AO29" s="326"/>
      <c r="AP29" s="326">
        <f>SUM(AP26:AS28)</f>
        <v>147</v>
      </c>
      <c r="AQ29" s="326"/>
      <c r="AR29" s="326"/>
      <c r="AS29" s="326"/>
      <c r="AT29" s="167"/>
      <c r="AU29" s="167"/>
      <c r="AV29" s="167"/>
      <c r="AW29" s="167"/>
      <c r="AX29" s="167"/>
      <c r="AY29" s="167"/>
      <c r="AZ29" s="167"/>
      <c r="BA29" s="167"/>
    </row>
  </sheetData>
  <mergeCells count="171">
    <mergeCell ref="B9:B10"/>
    <mergeCell ref="C9:C10"/>
    <mergeCell ref="D9:D10"/>
    <mergeCell ref="E9:E10"/>
    <mergeCell ref="B12:B13"/>
    <mergeCell ref="C12:C13"/>
    <mergeCell ref="D12:D13"/>
    <mergeCell ref="E12:E13"/>
    <mergeCell ref="F12:F13"/>
    <mergeCell ref="AL26:AO26"/>
    <mergeCell ref="AP26:AS26"/>
    <mergeCell ref="AL29:AO29"/>
    <mergeCell ref="AP29:AS29"/>
    <mergeCell ref="B29:J29"/>
    <mergeCell ref="K29:P29"/>
    <mergeCell ref="Q29:Y29"/>
    <mergeCell ref="Z29:AE29"/>
    <mergeCell ref="AF29:AK29"/>
    <mergeCell ref="AL27:AO27"/>
    <mergeCell ref="AP27:AS27"/>
    <mergeCell ref="B28:J28"/>
    <mergeCell ref="K28:P28"/>
    <mergeCell ref="Q28:Y28"/>
    <mergeCell ref="Z28:AE28"/>
    <mergeCell ref="AF28:AK28"/>
    <mergeCell ref="AL28:AO28"/>
    <mergeCell ref="AP28:AS28"/>
    <mergeCell ref="B27:J27"/>
    <mergeCell ref="K27:P27"/>
    <mergeCell ref="Q27:Y27"/>
    <mergeCell ref="Z27:AE27"/>
    <mergeCell ref="AF27:AK27"/>
    <mergeCell ref="AF26:AK26"/>
    <mergeCell ref="A24:A25"/>
    <mergeCell ref="B24:J25"/>
    <mergeCell ref="K24:P25"/>
    <mergeCell ref="Q24:Y25"/>
    <mergeCell ref="Z24:AE25"/>
    <mergeCell ref="B26:J26"/>
    <mergeCell ref="K26:P26"/>
    <mergeCell ref="Q26:Y26"/>
    <mergeCell ref="Z26:AE26"/>
    <mergeCell ref="A20:I20"/>
    <mergeCell ref="T20:AM20"/>
    <mergeCell ref="A22:AH22"/>
    <mergeCell ref="AF24:AK25"/>
    <mergeCell ref="AL24:AO25"/>
    <mergeCell ref="AR12:AR13"/>
    <mergeCell ref="A16:T16"/>
    <mergeCell ref="A17:I17"/>
    <mergeCell ref="J17:AC17"/>
    <mergeCell ref="A18:I18"/>
    <mergeCell ref="J18:AC18"/>
    <mergeCell ref="AM12:AM13"/>
    <mergeCell ref="AN12:AN13"/>
    <mergeCell ref="AO12:AO13"/>
    <mergeCell ref="AP12:AP13"/>
    <mergeCell ref="AQ12:AQ13"/>
    <mergeCell ref="AH12:AH13"/>
    <mergeCell ref="AI12:AI13"/>
    <mergeCell ref="AJ12:AJ13"/>
    <mergeCell ref="AK12:AK13"/>
    <mergeCell ref="AL12:AL13"/>
    <mergeCell ref="AC12:AC13"/>
    <mergeCell ref="AP24:AS25"/>
    <mergeCell ref="AE12:AE13"/>
    <mergeCell ref="AA12:AA13"/>
    <mergeCell ref="AB12:AB13"/>
    <mergeCell ref="A19:I19"/>
    <mergeCell ref="J19:AC19"/>
    <mergeCell ref="U12:U13"/>
    <mergeCell ref="V12:V13"/>
    <mergeCell ref="W12:W13"/>
    <mergeCell ref="R12:R13"/>
    <mergeCell ref="AD12:AD13"/>
    <mergeCell ref="AY9:AY10"/>
    <mergeCell ref="AZ9:AZ10"/>
    <mergeCell ref="BA9:BA10"/>
    <mergeCell ref="A12:A13"/>
    <mergeCell ref="AT9:AT10"/>
    <mergeCell ref="AU9:AU10"/>
    <mergeCell ref="AV9:AV10"/>
    <mergeCell ref="AW9:AW10"/>
    <mergeCell ref="AX9:AX10"/>
    <mergeCell ref="AO9:AO10"/>
    <mergeCell ref="AP9:AP10"/>
    <mergeCell ref="AQ9:AQ10"/>
    <mergeCell ref="AR9:AR10"/>
    <mergeCell ref="AS9:AS10"/>
    <mergeCell ref="AL9:AL10"/>
    <mergeCell ref="AM9:AM10"/>
    <mergeCell ref="AN9:AN10"/>
    <mergeCell ref="S12:S13"/>
    <mergeCell ref="T12:T13"/>
    <mergeCell ref="AF12:AF13"/>
    <mergeCell ref="AG12:AG13"/>
    <mergeCell ref="X12:X13"/>
    <mergeCell ref="Y12:Y13"/>
    <mergeCell ref="Z12:Z13"/>
    <mergeCell ref="AY7:AY8"/>
    <mergeCell ref="AZ7:AZ8"/>
    <mergeCell ref="BA7:BA8"/>
    <mergeCell ref="A9:A10"/>
    <mergeCell ref="R9:R10"/>
    <mergeCell ref="S9:S10"/>
    <mergeCell ref="T9:T10"/>
    <mergeCell ref="AT7:AT8"/>
    <mergeCell ref="AU7:AU8"/>
    <mergeCell ref="AV7:AV8"/>
    <mergeCell ref="AW7:AW8"/>
    <mergeCell ref="AX7:AX8"/>
    <mergeCell ref="AO7:AO8"/>
    <mergeCell ref="AP7:AP8"/>
    <mergeCell ref="AQ7:AQ8"/>
    <mergeCell ref="AR7:AR8"/>
    <mergeCell ref="AS7:AS8"/>
    <mergeCell ref="AJ7:AJ8"/>
    <mergeCell ref="AK7:AK8"/>
    <mergeCell ref="AN7:AN8"/>
    <mergeCell ref="AE7:AE8"/>
    <mergeCell ref="AF7:AF8"/>
    <mergeCell ref="AG7:AG8"/>
    <mergeCell ref="AH7:AH8"/>
    <mergeCell ref="AL7:AL8"/>
    <mergeCell ref="AM7:AM8"/>
    <mergeCell ref="O7:O8"/>
    <mergeCell ref="F7:F8"/>
    <mergeCell ref="G7:G8"/>
    <mergeCell ref="H7:H8"/>
    <mergeCell ref="I7:I8"/>
    <mergeCell ref="J7:J8"/>
    <mergeCell ref="U7:U8"/>
    <mergeCell ref="V7:V8"/>
    <mergeCell ref="W7:W8"/>
    <mergeCell ref="AI7:AI8"/>
    <mergeCell ref="Z7:Z8"/>
    <mergeCell ref="AA7:AA8"/>
    <mergeCell ref="AB7:AB8"/>
    <mergeCell ref="AC7:AC8"/>
    <mergeCell ref="AD7:AD8"/>
    <mergeCell ref="X7:X8"/>
    <mergeCell ref="Y7:Y8"/>
    <mergeCell ref="P7:P8"/>
    <mergeCell ref="Q7:Q8"/>
    <mergeCell ref="R7:R8"/>
    <mergeCell ref="S7:S8"/>
    <mergeCell ref="T7:T8"/>
    <mergeCell ref="A7:A8"/>
    <mergeCell ref="B7:B8"/>
    <mergeCell ref="C7:C8"/>
    <mergeCell ref="D7:D8"/>
    <mergeCell ref="E7:E8"/>
    <mergeCell ref="A1:AY1"/>
    <mergeCell ref="A2:BA2"/>
    <mergeCell ref="A3:AY3"/>
    <mergeCell ref="B5:E5"/>
    <mergeCell ref="F5:J5"/>
    <mergeCell ref="K5:N5"/>
    <mergeCell ref="O5:R5"/>
    <mergeCell ref="S5:V5"/>
    <mergeCell ref="W5:Z5"/>
    <mergeCell ref="AA5:AE5"/>
    <mergeCell ref="AF5:AI5"/>
    <mergeCell ref="AJ5:AN5"/>
    <mergeCell ref="AO5:AR5"/>
    <mergeCell ref="AS5:AV5"/>
    <mergeCell ref="AW5:BA5"/>
    <mergeCell ref="K7:K8"/>
    <mergeCell ref="L7:L8"/>
    <mergeCell ref="M7:M8"/>
    <mergeCell ref="N7:N8"/>
  </mergeCells>
  <phoneticPr fontId="0" type="noConversion"/>
  <pageMargins left="0.19685039370078741" right="0" top="0.39370078740157483" bottom="0.39370078740157483" header="0" footer="0"/>
  <pageSetup paperSize="9" scale="78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8"/>
  <sheetViews>
    <sheetView topLeftCell="A54" zoomScale="90" zoomScaleNormal="90" zoomScaleSheetLayoutView="110" workbookViewId="0">
      <selection activeCell="T39" sqref="T39"/>
    </sheetView>
  </sheetViews>
  <sheetFormatPr defaultRowHeight="15"/>
  <cols>
    <col min="1" max="1" width="9.140625" style="1"/>
    <col min="2" max="2" width="32.7109375" style="1" customWidth="1"/>
    <col min="3" max="3" width="7.7109375" style="1" customWidth="1"/>
    <col min="4" max="17" width="6.7109375" style="1" customWidth="1"/>
    <col min="18" max="16384" width="9.140625" style="1"/>
  </cols>
  <sheetData>
    <row r="1" spans="1:18" ht="18.75">
      <c r="A1" s="350" t="s">
        <v>192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"/>
    </row>
    <row r="2" spans="1:18" ht="20.25" thickBo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3"/>
    </row>
    <row r="3" spans="1:18" ht="19.5" thickBot="1">
      <c r="A3" s="351" t="s">
        <v>33</v>
      </c>
      <c r="B3" s="353" t="s">
        <v>1</v>
      </c>
      <c r="C3" s="356" t="s">
        <v>34</v>
      </c>
      <c r="D3" s="359" t="s">
        <v>35</v>
      </c>
      <c r="E3" s="360"/>
      <c r="F3" s="360"/>
      <c r="G3" s="360"/>
      <c r="H3" s="361"/>
      <c r="I3" s="362" t="s">
        <v>36</v>
      </c>
      <c r="J3" s="363"/>
      <c r="K3" s="363"/>
      <c r="L3" s="363"/>
      <c r="M3" s="363"/>
      <c r="N3" s="363"/>
      <c r="O3" s="363"/>
      <c r="P3" s="363"/>
      <c r="Q3" s="364"/>
      <c r="R3" s="4"/>
    </row>
    <row r="4" spans="1:18" ht="33" customHeight="1">
      <c r="A4" s="352"/>
      <c r="B4" s="354"/>
      <c r="C4" s="357"/>
      <c r="D4" s="368" t="s">
        <v>37</v>
      </c>
      <c r="E4" s="371" t="s">
        <v>38</v>
      </c>
      <c r="F4" s="377" t="s">
        <v>39</v>
      </c>
      <c r="G4" s="377"/>
      <c r="H4" s="378"/>
      <c r="I4" s="375" t="s">
        <v>40</v>
      </c>
      <c r="J4" s="353"/>
      <c r="K4" s="376"/>
      <c r="L4" s="375" t="s">
        <v>41</v>
      </c>
      <c r="M4" s="353"/>
      <c r="N4" s="376"/>
      <c r="O4" s="375" t="s">
        <v>42</v>
      </c>
      <c r="P4" s="353"/>
      <c r="Q4" s="376"/>
      <c r="R4" s="4"/>
    </row>
    <row r="5" spans="1:18" ht="43.5" customHeight="1">
      <c r="A5" s="352"/>
      <c r="B5" s="354"/>
      <c r="C5" s="357"/>
      <c r="D5" s="369"/>
      <c r="E5" s="372"/>
      <c r="F5" s="346" t="s">
        <v>43</v>
      </c>
      <c r="G5" s="354" t="s">
        <v>44</v>
      </c>
      <c r="H5" s="374"/>
      <c r="I5" s="104" t="s">
        <v>45</v>
      </c>
      <c r="J5" s="101" t="s">
        <v>46</v>
      </c>
      <c r="K5" s="102" t="s">
        <v>62</v>
      </c>
      <c r="L5" s="104" t="s">
        <v>47</v>
      </c>
      <c r="M5" s="101" t="s">
        <v>48</v>
      </c>
      <c r="N5" s="102" t="s">
        <v>49</v>
      </c>
      <c r="O5" s="105" t="s">
        <v>50</v>
      </c>
      <c r="P5" s="101" t="s">
        <v>51</v>
      </c>
      <c r="Q5" s="102" t="s">
        <v>52</v>
      </c>
      <c r="R5" s="4"/>
    </row>
    <row r="6" spans="1:18" ht="18.75" customHeight="1">
      <c r="A6" s="352"/>
      <c r="B6" s="354"/>
      <c r="C6" s="357"/>
      <c r="D6" s="369"/>
      <c r="E6" s="372"/>
      <c r="F6" s="346"/>
      <c r="G6" s="346" t="s">
        <v>53</v>
      </c>
      <c r="H6" s="366" t="s">
        <v>54</v>
      </c>
      <c r="I6" s="6">
        <v>17</v>
      </c>
      <c r="J6" s="77">
        <v>24</v>
      </c>
      <c r="K6" s="7">
        <v>41</v>
      </c>
      <c r="L6" s="78">
        <v>17</v>
      </c>
      <c r="M6" s="77">
        <v>24</v>
      </c>
      <c r="N6" s="7">
        <v>41</v>
      </c>
      <c r="O6" s="6">
        <v>17</v>
      </c>
      <c r="P6" s="103">
        <v>24</v>
      </c>
      <c r="Q6" s="7">
        <v>41</v>
      </c>
      <c r="R6" s="4"/>
    </row>
    <row r="7" spans="1:18" ht="25.5" customHeight="1" thickBot="1">
      <c r="A7" s="352"/>
      <c r="B7" s="355"/>
      <c r="C7" s="358"/>
      <c r="D7" s="370"/>
      <c r="E7" s="373"/>
      <c r="F7" s="365"/>
      <c r="G7" s="365"/>
      <c r="H7" s="367"/>
      <c r="I7" s="76" t="s">
        <v>55</v>
      </c>
      <c r="J7" s="8" t="s">
        <v>55</v>
      </c>
      <c r="K7" s="9" t="s">
        <v>55</v>
      </c>
      <c r="L7" s="10" t="s">
        <v>55</v>
      </c>
      <c r="M7" s="46" t="s">
        <v>55</v>
      </c>
      <c r="N7" s="11" t="s">
        <v>55</v>
      </c>
      <c r="O7" s="10" t="s">
        <v>55</v>
      </c>
      <c r="P7" s="106" t="s">
        <v>55</v>
      </c>
      <c r="Q7" s="9" t="s">
        <v>55</v>
      </c>
      <c r="R7" s="4"/>
    </row>
    <row r="8" spans="1:18" ht="19.5" thickBot="1">
      <c r="A8" s="12">
        <v>1</v>
      </c>
      <c r="B8" s="13">
        <v>2</v>
      </c>
      <c r="C8" s="14">
        <v>3</v>
      </c>
      <c r="D8" s="47">
        <v>4</v>
      </c>
      <c r="E8" s="48">
        <v>5</v>
      </c>
      <c r="F8" s="13">
        <v>6</v>
      </c>
      <c r="G8" s="13">
        <v>7</v>
      </c>
      <c r="H8" s="15">
        <v>8</v>
      </c>
      <c r="I8" s="12">
        <v>9</v>
      </c>
      <c r="J8" s="13">
        <v>10</v>
      </c>
      <c r="K8" s="15">
        <v>12</v>
      </c>
      <c r="L8" s="16">
        <v>13</v>
      </c>
      <c r="M8" s="13">
        <v>14</v>
      </c>
      <c r="N8" s="14">
        <v>17</v>
      </c>
      <c r="O8" s="12">
        <v>18</v>
      </c>
      <c r="P8" s="13">
        <v>20</v>
      </c>
      <c r="Q8" s="15">
        <v>21</v>
      </c>
      <c r="R8" s="4"/>
    </row>
    <row r="9" spans="1:18" ht="24.75" thickBot="1">
      <c r="A9" s="42" t="s">
        <v>2</v>
      </c>
      <c r="B9" s="211" t="s">
        <v>3</v>
      </c>
      <c r="C9" s="270" t="s">
        <v>235</v>
      </c>
      <c r="D9" s="212">
        <f>D10+D24</f>
        <v>3078</v>
      </c>
      <c r="E9" s="213">
        <f>E10+E24</f>
        <v>1026</v>
      </c>
      <c r="F9" s="213">
        <f t="shared" ref="F9:H9" si="0">F10+F24</f>
        <v>2052</v>
      </c>
      <c r="G9" s="213">
        <f t="shared" si="0"/>
        <v>1792</v>
      </c>
      <c r="H9" s="213">
        <f t="shared" si="0"/>
        <v>260</v>
      </c>
      <c r="I9" s="216">
        <f>I10+I24</f>
        <v>612</v>
      </c>
      <c r="J9" s="214">
        <f>J10+J24</f>
        <v>828</v>
      </c>
      <c r="K9" s="215">
        <f>I9+J9</f>
        <v>1440</v>
      </c>
      <c r="L9" s="216">
        <f>L10+L24</f>
        <v>200</v>
      </c>
      <c r="M9" s="214">
        <f>M10+M24</f>
        <v>244</v>
      </c>
      <c r="N9" s="215">
        <f>L9+M9</f>
        <v>444</v>
      </c>
      <c r="O9" s="216">
        <f>O10+O24</f>
        <v>168</v>
      </c>
      <c r="P9" s="214">
        <f>P10+P24</f>
        <v>0</v>
      </c>
      <c r="Q9" s="215">
        <f>O9+P9</f>
        <v>168</v>
      </c>
      <c r="R9" s="4"/>
    </row>
    <row r="10" spans="1:18" ht="25.5">
      <c r="A10" s="129" t="s">
        <v>194</v>
      </c>
      <c r="B10" s="130" t="s">
        <v>195</v>
      </c>
      <c r="C10" s="271" t="s">
        <v>217</v>
      </c>
      <c r="D10" s="202">
        <f>SUM(D11:D23)</f>
        <v>2700</v>
      </c>
      <c r="E10" s="202">
        <f>SUM(E11:E23)</f>
        <v>900</v>
      </c>
      <c r="F10" s="202">
        <f>SUM(F11:F23)</f>
        <v>1800</v>
      </c>
      <c r="G10" s="202">
        <f t="shared" ref="G10:H10" si="1">SUM(G11:G23)</f>
        <v>1616</v>
      </c>
      <c r="H10" s="202">
        <f t="shared" si="1"/>
        <v>184</v>
      </c>
      <c r="I10" s="203">
        <f>SUM(I11:I23)</f>
        <v>612</v>
      </c>
      <c r="J10" s="204">
        <f>SUM(J11:J23)</f>
        <v>828</v>
      </c>
      <c r="K10" s="205">
        <f>I10+J10</f>
        <v>1440</v>
      </c>
      <c r="L10" s="203">
        <f>SUM(L11:L23)</f>
        <v>168</v>
      </c>
      <c r="M10" s="204">
        <f>SUM(M11:M23)</f>
        <v>156</v>
      </c>
      <c r="N10" s="205">
        <f>L10+M10</f>
        <v>324</v>
      </c>
      <c r="O10" s="203">
        <f>SUM(O11:O23)</f>
        <v>36</v>
      </c>
      <c r="P10" s="204">
        <f>SUM(P11:P23)</f>
        <v>0</v>
      </c>
      <c r="Q10" s="205">
        <f>O10+P10</f>
        <v>36</v>
      </c>
      <c r="R10" s="4"/>
    </row>
    <row r="11" spans="1:18" ht="18.75">
      <c r="A11" s="114" t="s">
        <v>196</v>
      </c>
      <c r="B11" s="115" t="s">
        <v>0</v>
      </c>
      <c r="C11" s="206" t="s">
        <v>211</v>
      </c>
      <c r="D11" s="49">
        <f>E11+F11</f>
        <v>171</v>
      </c>
      <c r="E11" s="50">
        <f>F11/2</f>
        <v>57</v>
      </c>
      <c r="F11" s="197">
        <f t="shared" ref="F11:F19" si="2">SUM(K11+N11+Q11)</f>
        <v>114</v>
      </c>
      <c r="G11" s="19">
        <f t="shared" ref="G11:G23" si="3">F11-H11</f>
        <v>114</v>
      </c>
      <c r="H11" s="21">
        <v>0</v>
      </c>
      <c r="I11" s="18">
        <v>36</v>
      </c>
      <c r="J11" s="19">
        <v>78</v>
      </c>
      <c r="K11" s="116">
        <f t="shared" ref="K11:K19" si="4">SUM(I11:J11)</f>
        <v>114</v>
      </c>
      <c r="L11" s="23"/>
      <c r="M11" s="19"/>
      <c r="N11" s="117">
        <f t="shared" ref="N11:N19" si="5">SUM(L11:M11)</f>
        <v>0</v>
      </c>
      <c r="O11" s="18"/>
      <c r="P11" s="19"/>
      <c r="Q11" s="116">
        <f t="shared" ref="Q11:Q23" si="6">SUM(O11:P11)</f>
        <v>0</v>
      </c>
      <c r="R11" s="3"/>
    </row>
    <row r="12" spans="1:18" ht="18.75">
      <c r="A12" s="114" t="s">
        <v>197</v>
      </c>
      <c r="B12" s="115" t="s">
        <v>4</v>
      </c>
      <c r="C12" s="206" t="s">
        <v>212</v>
      </c>
      <c r="D12" s="49">
        <f t="shared" ref="D12:D23" si="7">E12+F12</f>
        <v>256.5</v>
      </c>
      <c r="E12" s="50">
        <f t="shared" ref="E12:E23" si="8">F12/2</f>
        <v>85.5</v>
      </c>
      <c r="F12" s="197">
        <f t="shared" si="2"/>
        <v>171</v>
      </c>
      <c r="G12" s="19">
        <f t="shared" si="3"/>
        <v>171</v>
      </c>
      <c r="H12" s="21">
        <v>0</v>
      </c>
      <c r="I12" s="18">
        <v>85</v>
      </c>
      <c r="J12" s="19">
        <v>86</v>
      </c>
      <c r="K12" s="116">
        <f t="shared" si="4"/>
        <v>171</v>
      </c>
      <c r="L12" s="23"/>
      <c r="M12" s="19"/>
      <c r="N12" s="117">
        <f t="shared" si="5"/>
        <v>0</v>
      </c>
      <c r="O12" s="18"/>
      <c r="P12" s="19"/>
      <c r="Q12" s="116">
        <f t="shared" si="6"/>
        <v>0</v>
      </c>
      <c r="R12" s="3"/>
    </row>
    <row r="13" spans="1:18" ht="18.75">
      <c r="A13" s="114" t="s">
        <v>198</v>
      </c>
      <c r="B13" s="115" t="s">
        <v>5</v>
      </c>
      <c r="C13" s="206" t="s">
        <v>213</v>
      </c>
      <c r="D13" s="49">
        <f t="shared" si="7"/>
        <v>256.5</v>
      </c>
      <c r="E13" s="50">
        <f t="shared" si="8"/>
        <v>85.5</v>
      </c>
      <c r="F13" s="197">
        <f t="shared" si="2"/>
        <v>171</v>
      </c>
      <c r="G13" s="19">
        <f t="shared" si="3"/>
        <v>171</v>
      </c>
      <c r="H13" s="21">
        <v>0</v>
      </c>
      <c r="I13" s="18">
        <v>44</v>
      </c>
      <c r="J13" s="19">
        <v>45</v>
      </c>
      <c r="K13" s="116">
        <f t="shared" si="4"/>
        <v>89</v>
      </c>
      <c r="L13" s="23">
        <v>46</v>
      </c>
      <c r="M13" s="19">
        <v>36</v>
      </c>
      <c r="N13" s="117">
        <f t="shared" si="5"/>
        <v>82</v>
      </c>
      <c r="O13" s="18"/>
      <c r="P13" s="19"/>
      <c r="Q13" s="116">
        <f t="shared" si="6"/>
        <v>0</v>
      </c>
      <c r="R13" s="3"/>
    </row>
    <row r="14" spans="1:18" ht="25.5">
      <c r="A14" s="114" t="s">
        <v>199</v>
      </c>
      <c r="B14" s="115" t="s">
        <v>200</v>
      </c>
      <c r="C14" s="206" t="s">
        <v>211</v>
      </c>
      <c r="D14" s="49">
        <f t="shared" si="7"/>
        <v>427.5</v>
      </c>
      <c r="E14" s="50">
        <f t="shared" si="8"/>
        <v>142.5</v>
      </c>
      <c r="F14" s="197">
        <f t="shared" si="2"/>
        <v>285</v>
      </c>
      <c r="G14" s="19">
        <f t="shared" si="3"/>
        <v>285</v>
      </c>
      <c r="H14" s="21">
        <v>0</v>
      </c>
      <c r="I14" s="18">
        <v>136</v>
      </c>
      <c r="J14" s="19">
        <v>149</v>
      </c>
      <c r="K14" s="116">
        <f t="shared" si="4"/>
        <v>285</v>
      </c>
      <c r="L14" s="23"/>
      <c r="M14" s="19"/>
      <c r="N14" s="117">
        <f t="shared" si="5"/>
        <v>0</v>
      </c>
      <c r="O14" s="18"/>
      <c r="P14" s="19"/>
      <c r="Q14" s="116">
        <f t="shared" si="6"/>
        <v>0</v>
      </c>
      <c r="R14" s="3"/>
    </row>
    <row r="15" spans="1:18" ht="18.75">
      <c r="A15" s="114" t="s">
        <v>201</v>
      </c>
      <c r="B15" s="115" t="s">
        <v>6</v>
      </c>
      <c r="C15" s="206" t="s">
        <v>212</v>
      </c>
      <c r="D15" s="49">
        <f t="shared" si="7"/>
        <v>256.5</v>
      </c>
      <c r="E15" s="50">
        <f t="shared" si="8"/>
        <v>85.5</v>
      </c>
      <c r="F15" s="197">
        <f t="shared" si="2"/>
        <v>171</v>
      </c>
      <c r="G15" s="19">
        <f t="shared" si="3"/>
        <v>171</v>
      </c>
      <c r="H15" s="21">
        <v>0</v>
      </c>
      <c r="I15" s="18">
        <v>85</v>
      </c>
      <c r="J15" s="19">
        <v>86</v>
      </c>
      <c r="K15" s="116">
        <f t="shared" si="4"/>
        <v>171</v>
      </c>
      <c r="L15" s="23"/>
      <c r="M15" s="19"/>
      <c r="N15" s="117">
        <f t="shared" si="5"/>
        <v>0</v>
      </c>
      <c r="O15" s="18"/>
      <c r="P15" s="19"/>
      <c r="Q15" s="116">
        <f t="shared" si="6"/>
        <v>0</v>
      </c>
      <c r="R15" s="3"/>
    </row>
    <row r="16" spans="1:18" ht="18.75">
      <c r="A16" s="114" t="s">
        <v>202</v>
      </c>
      <c r="B16" s="115" t="s">
        <v>7</v>
      </c>
      <c r="C16" s="206" t="s">
        <v>214</v>
      </c>
      <c r="D16" s="49">
        <f t="shared" si="7"/>
        <v>256.5</v>
      </c>
      <c r="E16" s="50">
        <f t="shared" si="8"/>
        <v>85.5</v>
      </c>
      <c r="F16" s="197">
        <f t="shared" si="2"/>
        <v>171</v>
      </c>
      <c r="G16" s="19">
        <f t="shared" si="3"/>
        <v>171</v>
      </c>
      <c r="H16" s="21">
        <v>0</v>
      </c>
      <c r="I16" s="18">
        <v>30</v>
      </c>
      <c r="J16" s="19">
        <v>57</v>
      </c>
      <c r="K16" s="116">
        <f t="shared" si="4"/>
        <v>87</v>
      </c>
      <c r="L16" s="23">
        <v>36</v>
      </c>
      <c r="M16" s="19">
        <v>48</v>
      </c>
      <c r="N16" s="117">
        <f t="shared" si="5"/>
        <v>84</v>
      </c>
      <c r="O16" s="18"/>
      <c r="P16" s="19"/>
      <c r="Q16" s="116">
        <f t="shared" si="6"/>
        <v>0</v>
      </c>
      <c r="R16" s="3"/>
    </row>
    <row r="17" spans="1:18" ht="25.5">
      <c r="A17" s="114" t="s">
        <v>203</v>
      </c>
      <c r="B17" s="115" t="s">
        <v>8</v>
      </c>
      <c r="C17" s="206" t="s">
        <v>215</v>
      </c>
      <c r="D17" s="49">
        <f t="shared" si="7"/>
        <v>108</v>
      </c>
      <c r="E17" s="50">
        <f t="shared" si="8"/>
        <v>36</v>
      </c>
      <c r="F17" s="197">
        <f t="shared" si="2"/>
        <v>72</v>
      </c>
      <c r="G17" s="19">
        <f t="shared" si="3"/>
        <v>72</v>
      </c>
      <c r="H17" s="21">
        <v>0</v>
      </c>
      <c r="I17" s="18"/>
      <c r="J17" s="19"/>
      <c r="K17" s="116">
        <f t="shared" si="4"/>
        <v>0</v>
      </c>
      <c r="L17" s="23"/>
      <c r="M17" s="19">
        <v>72</v>
      </c>
      <c r="N17" s="117">
        <f t="shared" si="5"/>
        <v>72</v>
      </c>
      <c r="O17" s="18"/>
      <c r="P17" s="19"/>
      <c r="Q17" s="116">
        <f t="shared" si="6"/>
        <v>0</v>
      </c>
      <c r="R17" s="3"/>
    </row>
    <row r="18" spans="1:18" ht="18.75">
      <c r="A18" s="114" t="s">
        <v>204</v>
      </c>
      <c r="B18" s="115" t="s">
        <v>205</v>
      </c>
      <c r="C18" s="207" t="s">
        <v>236</v>
      </c>
      <c r="D18" s="49">
        <f t="shared" si="7"/>
        <v>162</v>
      </c>
      <c r="E18" s="50">
        <f t="shared" si="8"/>
        <v>54</v>
      </c>
      <c r="F18" s="197">
        <f t="shared" si="2"/>
        <v>108</v>
      </c>
      <c r="G18" s="19">
        <f>F18-H18</f>
        <v>32</v>
      </c>
      <c r="H18" s="21">
        <v>76</v>
      </c>
      <c r="I18" s="18">
        <v>34</v>
      </c>
      <c r="J18" s="19">
        <v>40</v>
      </c>
      <c r="K18" s="116">
        <f t="shared" si="4"/>
        <v>74</v>
      </c>
      <c r="L18" s="23">
        <v>34</v>
      </c>
      <c r="M18" s="19"/>
      <c r="N18" s="117">
        <f t="shared" si="5"/>
        <v>34</v>
      </c>
      <c r="O18" s="18"/>
      <c r="P18" s="19"/>
      <c r="Q18" s="116">
        <f t="shared" si="6"/>
        <v>0</v>
      </c>
      <c r="R18" s="3"/>
    </row>
    <row r="19" spans="1:18" ht="18.75">
      <c r="A19" s="114" t="s">
        <v>206</v>
      </c>
      <c r="B19" s="115" t="s">
        <v>66</v>
      </c>
      <c r="C19" s="229" t="s">
        <v>211</v>
      </c>
      <c r="D19" s="49">
        <f t="shared" si="7"/>
        <v>270</v>
      </c>
      <c r="E19" s="50">
        <f t="shared" si="8"/>
        <v>90</v>
      </c>
      <c r="F19" s="197">
        <f t="shared" si="2"/>
        <v>180</v>
      </c>
      <c r="G19" s="19">
        <f t="shared" si="3"/>
        <v>126</v>
      </c>
      <c r="H19" s="208">
        <v>54</v>
      </c>
      <c r="I19" s="18">
        <v>80</v>
      </c>
      <c r="J19" s="19">
        <v>100</v>
      </c>
      <c r="K19" s="117">
        <f t="shared" si="4"/>
        <v>180</v>
      </c>
      <c r="L19" s="18"/>
      <c r="M19" s="19"/>
      <c r="N19" s="116">
        <f t="shared" si="5"/>
        <v>0</v>
      </c>
      <c r="O19" s="18"/>
      <c r="P19" s="19"/>
      <c r="Q19" s="116">
        <f t="shared" si="6"/>
        <v>0</v>
      </c>
      <c r="R19" s="3"/>
    </row>
    <row r="20" spans="1:18" ht="18.75">
      <c r="A20" s="209" t="s">
        <v>207</v>
      </c>
      <c r="B20" s="41" t="s">
        <v>64</v>
      </c>
      <c r="C20" s="230" t="s">
        <v>212</v>
      </c>
      <c r="D20" s="49">
        <f t="shared" si="7"/>
        <v>171</v>
      </c>
      <c r="E20" s="50">
        <f t="shared" si="8"/>
        <v>57</v>
      </c>
      <c r="F20" s="197">
        <f>SUM(K20+N20+Q20)</f>
        <v>114</v>
      </c>
      <c r="G20" s="19">
        <f t="shared" si="3"/>
        <v>80</v>
      </c>
      <c r="H20" s="21">
        <v>34</v>
      </c>
      <c r="I20" s="23">
        <v>46</v>
      </c>
      <c r="J20" s="19">
        <v>68</v>
      </c>
      <c r="K20" s="117">
        <f>SUM(I20:J20)</f>
        <v>114</v>
      </c>
      <c r="L20" s="18"/>
      <c r="M20" s="19"/>
      <c r="N20" s="117">
        <f>SUM(L20:M20)</f>
        <v>0</v>
      </c>
      <c r="O20" s="210"/>
      <c r="P20" s="125"/>
      <c r="Q20" s="116">
        <f t="shared" si="6"/>
        <v>0</v>
      </c>
      <c r="R20" s="4"/>
    </row>
    <row r="21" spans="1:18" ht="25.5">
      <c r="A21" s="209" t="s">
        <v>208</v>
      </c>
      <c r="B21" s="41" t="s">
        <v>63</v>
      </c>
      <c r="C21" s="207" t="s">
        <v>216</v>
      </c>
      <c r="D21" s="49">
        <f t="shared" si="7"/>
        <v>256.5</v>
      </c>
      <c r="E21" s="50">
        <f t="shared" si="8"/>
        <v>85.5</v>
      </c>
      <c r="F21" s="237">
        <f>SUM(K21+N21+Q21)</f>
        <v>171</v>
      </c>
      <c r="G21" s="19">
        <f t="shared" si="3"/>
        <v>171</v>
      </c>
      <c r="H21" s="21">
        <v>0</v>
      </c>
      <c r="I21" s="18">
        <v>36</v>
      </c>
      <c r="J21" s="19">
        <v>83</v>
      </c>
      <c r="K21" s="116">
        <f>SUM(I21:J21)</f>
        <v>119</v>
      </c>
      <c r="L21" s="23">
        <v>52</v>
      </c>
      <c r="M21" s="19"/>
      <c r="N21" s="117">
        <f>SUM(L21:M21)</f>
        <v>52</v>
      </c>
      <c r="O21" s="18"/>
      <c r="P21" s="19"/>
      <c r="Q21" s="116">
        <f t="shared" si="6"/>
        <v>0</v>
      </c>
      <c r="R21" s="4"/>
    </row>
    <row r="22" spans="1:18" ht="18.75">
      <c r="A22" s="114" t="s">
        <v>209</v>
      </c>
      <c r="B22" s="115" t="s">
        <v>65</v>
      </c>
      <c r="C22" s="230" t="s">
        <v>215</v>
      </c>
      <c r="D22" s="49">
        <f t="shared" si="7"/>
        <v>54</v>
      </c>
      <c r="E22" s="50">
        <f t="shared" si="8"/>
        <v>18</v>
      </c>
      <c r="F22" s="118">
        <f>SUM(K22+N22+Q22)</f>
        <v>36</v>
      </c>
      <c r="G22" s="26">
        <f t="shared" si="3"/>
        <v>26</v>
      </c>
      <c r="H22" s="27">
        <v>10</v>
      </c>
      <c r="I22" s="25"/>
      <c r="J22" s="26">
        <v>36</v>
      </c>
      <c r="K22" s="119">
        <f>SUM(I22:J22)</f>
        <v>36</v>
      </c>
      <c r="L22" s="29"/>
      <c r="M22" s="26"/>
      <c r="N22" s="120">
        <f>SUM(L22:M22)</f>
        <v>0</v>
      </c>
      <c r="O22" s="25"/>
      <c r="P22" s="26"/>
      <c r="Q22" s="119">
        <f t="shared" si="6"/>
        <v>0</v>
      </c>
      <c r="R22" s="4"/>
    </row>
    <row r="23" spans="1:18" ht="18.75">
      <c r="A23" s="240" t="s">
        <v>223</v>
      </c>
      <c r="B23" s="241" t="s">
        <v>224</v>
      </c>
      <c r="C23" s="242" t="s">
        <v>215</v>
      </c>
      <c r="D23" s="243">
        <f t="shared" si="7"/>
        <v>54</v>
      </c>
      <c r="E23" s="244">
        <f t="shared" si="8"/>
        <v>18</v>
      </c>
      <c r="F23" s="118">
        <f>SUM(K23+N23+Q23)</f>
        <v>36</v>
      </c>
      <c r="G23" s="26">
        <f t="shared" si="3"/>
        <v>26</v>
      </c>
      <c r="H23" s="27">
        <v>10</v>
      </c>
      <c r="I23" s="25"/>
      <c r="J23" s="26"/>
      <c r="K23" s="119">
        <f>SUM(I23:J23)</f>
        <v>0</v>
      </c>
      <c r="L23" s="29"/>
      <c r="M23" s="26"/>
      <c r="N23" s="120">
        <f>SUM(L23:M23)</f>
        <v>0</v>
      </c>
      <c r="O23" s="25">
        <v>36</v>
      </c>
      <c r="P23" s="26"/>
      <c r="Q23" s="119">
        <f t="shared" si="6"/>
        <v>36</v>
      </c>
      <c r="R23" s="4"/>
    </row>
    <row r="24" spans="1:18" ht="18.75">
      <c r="A24" s="239" t="s">
        <v>225</v>
      </c>
      <c r="B24" s="238" t="s">
        <v>226</v>
      </c>
      <c r="C24" s="269" t="s">
        <v>237</v>
      </c>
      <c r="D24" s="245">
        <f>D25+D26+D27+D28+D29</f>
        <v>378</v>
      </c>
      <c r="E24" s="246">
        <f>E25+E26+E27+E28+E29</f>
        <v>126</v>
      </c>
      <c r="F24" s="237">
        <f>F25+F26+F27+F28+F29</f>
        <v>252</v>
      </c>
      <c r="G24" s="237">
        <f>G25+G26+G27+G28+G29</f>
        <v>176</v>
      </c>
      <c r="H24" s="116">
        <f>H25+H26+H27+H28+H29</f>
        <v>76</v>
      </c>
      <c r="I24" s="247">
        <f>SUM(I25:I29)</f>
        <v>0</v>
      </c>
      <c r="J24" s="237">
        <f>SUM(J25:J29)</f>
        <v>0</v>
      </c>
      <c r="K24" s="116">
        <f>I24+J24</f>
        <v>0</v>
      </c>
      <c r="L24" s="247">
        <f>SUM(L25:L29)</f>
        <v>32</v>
      </c>
      <c r="M24" s="237">
        <f>SUM(M25:M29)</f>
        <v>88</v>
      </c>
      <c r="N24" s="116">
        <f>L24+M24</f>
        <v>120</v>
      </c>
      <c r="O24" s="247">
        <f>SUM(O25:O29)</f>
        <v>132</v>
      </c>
      <c r="P24" s="237">
        <f>SUM(P25:P29)</f>
        <v>0</v>
      </c>
      <c r="Q24" s="116">
        <f>O24+P24</f>
        <v>132</v>
      </c>
      <c r="R24" s="4"/>
    </row>
    <row r="25" spans="1:18" ht="25.5">
      <c r="A25" s="209" t="s">
        <v>227</v>
      </c>
      <c r="B25" s="248" t="s">
        <v>124</v>
      </c>
      <c r="C25" s="249" t="s">
        <v>215</v>
      </c>
      <c r="D25" s="243">
        <f>E25+F25</f>
        <v>54</v>
      </c>
      <c r="E25" s="52">
        <f t="shared" ref="E25:E29" si="9">F25/2</f>
        <v>18</v>
      </c>
      <c r="F25" s="118">
        <f t="shared" ref="F25:F26" si="10">K25+N25+Q25</f>
        <v>36</v>
      </c>
      <c r="G25" s="26">
        <f t="shared" ref="G25:G29" si="11">F25-H25</f>
        <v>26</v>
      </c>
      <c r="H25" s="27">
        <v>10</v>
      </c>
      <c r="I25" s="29"/>
      <c r="J25" s="26"/>
      <c r="K25" s="119">
        <f>SUM(I25:J25)</f>
        <v>0</v>
      </c>
      <c r="L25" s="29"/>
      <c r="M25" s="26"/>
      <c r="N25" s="119">
        <f>SUM(L25:M25)</f>
        <v>0</v>
      </c>
      <c r="O25" s="29">
        <v>36</v>
      </c>
      <c r="P25" s="26"/>
      <c r="Q25" s="119">
        <f>SUM(O25:P25)</f>
        <v>36</v>
      </c>
      <c r="R25" s="4"/>
    </row>
    <row r="26" spans="1:18" ht="25.5">
      <c r="A26" s="209" t="s">
        <v>228</v>
      </c>
      <c r="B26" s="250" t="s">
        <v>210</v>
      </c>
      <c r="C26" s="251" t="s">
        <v>215</v>
      </c>
      <c r="D26" s="49">
        <f>E26+F26</f>
        <v>72</v>
      </c>
      <c r="E26" s="50">
        <f t="shared" si="9"/>
        <v>24</v>
      </c>
      <c r="F26" s="237">
        <f t="shared" si="10"/>
        <v>48</v>
      </c>
      <c r="G26" s="19">
        <f t="shared" si="11"/>
        <v>32</v>
      </c>
      <c r="H26" s="21">
        <v>16</v>
      </c>
      <c r="I26" s="23"/>
      <c r="J26" s="19"/>
      <c r="K26" s="116">
        <f>SUM(I26:J26)</f>
        <v>0</v>
      </c>
      <c r="L26" s="23"/>
      <c r="M26" s="19"/>
      <c r="N26" s="116">
        <f>SUM(L26:M26)</f>
        <v>0</v>
      </c>
      <c r="O26" s="23">
        <v>48</v>
      </c>
      <c r="P26" s="19"/>
      <c r="Q26" s="116">
        <f>SUM(O26:P26)</f>
        <v>48</v>
      </c>
      <c r="R26" s="4"/>
    </row>
    <row r="27" spans="1:18" ht="25.5">
      <c r="A27" s="209" t="s">
        <v>229</v>
      </c>
      <c r="B27" s="41" t="s">
        <v>230</v>
      </c>
      <c r="C27" s="230" t="s">
        <v>215</v>
      </c>
      <c r="D27" s="49">
        <f t="shared" ref="D27:D29" si="12">E27+F27</f>
        <v>72</v>
      </c>
      <c r="E27" s="50">
        <f t="shared" si="9"/>
        <v>24</v>
      </c>
      <c r="F27" s="237">
        <f>K27+N27+Q27</f>
        <v>48</v>
      </c>
      <c r="G27" s="19">
        <f t="shared" si="11"/>
        <v>34</v>
      </c>
      <c r="H27" s="21">
        <v>14</v>
      </c>
      <c r="I27" s="23"/>
      <c r="J27" s="19"/>
      <c r="K27" s="116">
        <f t="shared" ref="K27:K29" si="13">SUM(I27:J27)</f>
        <v>0</v>
      </c>
      <c r="L27" s="23"/>
      <c r="M27" s="19"/>
      <c r="N27" s="116">
        <f t="shared" ref="N27:N29" si="14">SUM(L27:M27)</f>
        <v>0</v>
      </c>
      <c r="O27" s="23">
        <v>48</v>
      </c>
      <c r="P27" s="19"/>
      <c r="Q27" s="116">
        <f t="shared" ref="Q27:Q29" si="15">SUM(O27:P27)</f>
        <v>48</v>
      </c>
      <c r="R27" s="4"/>
    </row>
    <row r="28" spans="1:18" ht="25.5">
      <c r="A28" s="209" t="s">
        <v>231</v>
      </c>
      <c r="B28" s="41" t="s">
        <v>232</v>
      </c>
      <c r="C28" s="230" t="s">
        <v>244</v>
      </c>
      <c r="D28" s="243">
        <f t="shared" si="12"/>
        <v>90</v>
      </c>
      <c r="E28" s="52">
        <f t="shared" si="9"/>
        <v>30</v>
      </c>
      <c r="F28" s="118">
        <f t="shared" ref="F28:F29" si="16">K28+N28+Q28</f>
        <v>60</v>
      </c>
      <c r="G28" s="26">
        <f t="shared" si="11"/>
        <v>42</v>
      </c>
      <c r="H28" s="27">
        <v>18</v>
      </c>
      <c r="I28" s="23"/>
      <c r="J28" s="19"/>
      <c r="K28" s="119">
        <f t="shared" si="13"/>
        <v>0</v>
      </c>
      <c r="L28" s="23">
        <v>16</v>
      </c>
      <c r="M28" s="19">
        <v>44</v>
      </c>
      <c r="N28" s="119">
        <f t="shared" si="14"/>
        <v>60</v>
      </c>
      <c r="O28" s="23"/>
      <c r="P28" s="19"/>
      <c r="Q28" s="119">
        <f t="shared" si="15"/>
        <v>0</v>
      </c>
      <c r="R28" s="3"/>
    </row>
    <row r="29" spans="1:18" ht="19.5" thickBot="1">
      <c r="A29" s="252" t="s">
        <v>233</v>
      </c>
      <c r="B29" s="253" t="s">
        <v>234</v>
      </c>
      <c r="C29" s="254" t="s">
        <v>244</v>
      </c>
      <c r="D29" s="255">
        <f t="shared" si="12"/>
        <v>90</v>
      </c>
      <c r="E29" s="256">
        <f t="shared" si="9"/>
        <v>30</v>
      </c>
      <c r="F29" s="257">
        <f t="shared" si="16"/>
        <v>60</v>
      </c>
      <c r="G29" s="70">
        <f t="shared" si="11"/>
        <v>42</v>
      </c>
      <c r="H29" s="258">
        <v>18</v>
      </c>
      <c r="I29" s="73"/>
      <c r="J29" s="70"/>
      <c r="K29" s="259">
        <f t="shared" si="13"/>
        <v>0</v>
      </c>
      <c r="L29" s="73">
        <v>16</v>
      </c>
      <c r="M29" s="70">
        <v>44</v>
      </c>
      <c r="N29" s="259">
        <f t="shared" si="14"/>
        <v>60</v>
      </c>
      <c r="O29" s="73"/>
      <c r="P29" s="70"/>
      <c r="Q29" s="259">
        <f t="shared" si="15"/>
        <v>0</v>
      </c>
      <c r="R29" s="3"/>
    </row>
    <row r="30" spans="1:18" ht="33.75" customHeight="1" thickBot="1">
      <c r="A30" s="327" t="s">
        <v>9</v>
      </c>
      <c r="B30" s="328"/>
      <c r="C30" s="223" t="s">
        <v>238</v>
      </c>
      <c r="D30" s="128">
        <f t="shared" ref="D30:Q30" si="17">D31+D39+D58</f>
        <v>2484</v>
      </c>
      <c r="E30" s="62">
        <f t="shared" si="17"/>
        <v>360</v>
      </c>
      <c r="F30" s="62">
        <f t="shared" si="17"/>
        <v>2124</v>
      </c>
      <c r="G30" s="62">
        <f t="shared" si="17"/>
        <v>460</v>
      </c>
      <c r="H30" s="127">
        <f t="shared" si="17"/>
        <v>260</v>
      </c>
      <c r="I30" s="61">
        <f t="shared" si="17"/>
        <v>0</v>
      </c>
      <c r="J30" s="62">
        <f t="shared" si="17"/>
        <v>0</v>
      </c>
      <c r="K30" s="63">
        <f t="shared" si="17"/>
        <v>0</v>
      </c>
      <c r="L30" s="128">
        <f t="shared" si="17"/>
        <v>376</v>
      </c>
      <c r="M30" s="62">
        <f t="shared" si="17"/>
        <v>584</v>
      </c>
      <c r="N30" s="127">
        <f t="shared" si="17"/>
        <v>960</v>
      </c>
      <c r="O30" s="61">
        <f t="shared" si="17"/>
        <v>408</v>
      </c>
      <c r="P30" s="62">
        <f t="shared" si="17"/>
        <v>756</v>
      </c>
      <c r="Q30" s="63">
        <f t="shared" si="17"/>
        <v>1164</v>
      </c>
      <c r="R30" s="5"/>
    </row>
    <row r="31" spans="1:18" ht="19.5" thickBot="1">
      <c r="A31" s="42" t="s">
        <v>10</v>
      </c>
      <c r="B31" s="45" t="s">
        <v>11</v>
      </c>
      <c r="C31" s="224" t="s">
        <v>239</v>
      </c>
      <c r="D31" s="192">
        <f t="shared" ref="D31:Q31" si="18">SUM(D32:D38)</f>
        <v>360</v>
      </c>
      <c r="E31" s="193">
        <f t="shared" si="18"/>
        <v>120</v>
      </c>
      <c r="F31" s="193">
        <f t="shared" si="18"/>
        <v>240</v>
      </c>
      <c r="G31" s="193">
        <f t="shared" si="18"/>
        <v>148</v>
      </c>
      <c r="H31" s="194">
        <f t="shared" si="18"/>
        <v>92</v>
      </c>
      <c r="I31" s="192">
        <f t="shared" si="18"/>
        <v>0</v>
      </c>
      <c r="J31" s="193">
        <f t="shared" si="18"/>
        <v>0</v>
      </c>
      <c r="K31" s="194">
        <f t="shared" si="18"/>
        <v>0</v>
      </c>
      <c r="L31" s="195">
        <f t="shared" si="18"/>
        <v>148</v>
      </c>
      <c r="M31" s="193">
        <f t="shared" si="18"/>
        <v>0</v>
      </c>
      <c r="N31" s="196">
        <f t="shared" si="18"/>
        <v>148</v>
      </c>
      <c r="O31" s="42">
        <f t="shared" si="18"/>
        <v>92</v>
      </c>
      <c r="P31" s="44">
        <f t="shared" si="18"/>
        <v>0</v>
      </c>
      <c r="Q31" s="138">
        <f t="shared" si="18"/>
        <v>92</v>
      </c>
      <c r="R31" s="4"/>
    </row>
    <row r="32" spans="1:18" ht="18.75">
      <c r="A32" s="109" t="s">
        <v>125</v>
      </c>
      <c r="B32" s="217" t="s">
        <v>72</v>
      </c>
      <c r="C32" s="231" t="s">
        <v>215</v>
      </c>
      <c r="D32" s="218">
        <f t="shared" ref="D32:D38" si="19">E32+F32</f>
        <v>45</v>
      </c>
      <c r="E32" s="219">
        <v>15</v>
      </c>
      <c r="F32" s="121">
        <f>K32+N32+Q32</f>
        <v>30</v>
      </c>
      <c r="G32" s="68">
        <f t="shared" ref="G32:G38" si="20">F32-H32</f>
        <v>20</v>
      </c>
      <c r="H32" s="220">
        <v>10</v>
      </c>
      <c r="I32" s="123"/>
      <c r="J32" s="121"/>
      <c r="K32" s="122">
        <f t="shared" ref="K32:K38" si="21">SUM(I32:J32)</f>
        <v>0</v>
      </c>
      <c r="L32" s="94">
        <v>30</v>
      </c>
      <c r="M32" s="68"/>
      <c r="N32" s="124">
        <f t="shared" ref="N32:N38" si="22">SUM(L32:M32)</f>
        <v>30</v>
      </c>
      <c r="O32" s="67"/>
      <c r="P32" s="68"/>
      <c r="Q32" s="32">
        <f t="shared" ref="Q32:Q60" si="23">SUM(O32:P32)</f>
        <v>0</v>
      </c>
      <c r="R32" s="3"/>
    </row>
    <row r="33" spans="1:18" ht="25.5">
      <c r="A33" s="17" t="s">
        <v>126</v>
      </c>
      <c r="B33" s="112" t="s">
        <v>67</v>
      </c>
      <c r="C33" s="225" t="s">
        <v>219</v>
      </c>
      <c r="D33" s="49">
        <f t="shared" si="19"/>
        <v>87</v>
      </c>
      <c r="E33" s="50">
        <v>29</v>
      </c>
      <c r="F33" s="20">
        <f t="shared" ref="F33:F38" si="24">K33+N33+Q33</f>
        <v>58</v>
      </c>
      <c r="G33" s="19">
        <f t="shared" si="20"/>
        <v>40</v>
      </c>
      <c r="H33" s="21">
        <v>18</v>
      </c>
      <c r="I33" s="23"/>
      <c r="J33" s="19"/>
      <c r="K33" s="22">
        <f t="shared" si="21"/>
        <v>0</v>
      </c>
      <c r="L33" s="23">
        <v>58</v>
      </c>
      <c r="M33" s="19"/>
      <c r="N33" s="24">
        <f t="shared" si="22"/>
        <v>58</v>
      </c>
      <c r="O33" s="18"/>
      <c r="P33" s="19"/>
      <c r="Q33" s="22">
        <f t="shared" si="23"/>
        <v>0</v>
      </c>
      <c r="R33" s="3"/>
    </row>
    <row r="34" spans="1:18" ht="18.75">
      <c r="A34" s="17" t="s">
        <v>127</v>
      </c>
      <c r="B34" s="112" t="s">
        <v>68</v>
      </c>
      <c r="C34" s="225" t="s">
        <v>215</v>
      </c>
      <c r="D34" s="49">
        <f t="shared" si="19"/>
        <v>45</v>
      </c>
      <c r="E34" s="50">
        <v>15</v>
      </c>
      <c r="F34" s="20">
        <f t="shared" si="24"/>
        <v>30</v>
      </c>
      <c r="G34" s="19">
        <f t="shared" si="20"/>
        <v>20</v>
      </c>
      <c r="H34" s="21">
        <v>10</v>
      </c>
      <c r="I34" s="23"/>
      <c r="J34" s="19"/>
      <c r="K34" s="22">
        <f t="shared" si="21"/>
        <v>0</v>
      </c>
      <c r="L34" s="23"/>
      <c r="M34" s="19"/>
      <c r="N34" s="24">
        <f t="shared" si="22"/>
        <v>0</v>
      </c>
      <c r="O34" s="18">
        <v>30</v>
      </c>
      <c r="P34" s="19"/>
      <c r="Q34" s="22">
        <f t="shared" si="23"/>
        <v>30</v>
      </c>
      <c r="R34" s="3"/>
    </row>
    <row r="35" spans="1:18" ht="18.75">
      <c r="A35" s="17" t="s">
        <v>128</v>
      </c>
      <c r="B35" s="112" t="s">
        <v>69</v>
      </c>
      <c r="C35" s="225" t="s">
        <v>215</v>
      </c>
      <c r="D35" s="49">
        <f t="shared" si="19"/>
        <v>45</v>
      </c>
      <c r="E35" s="50">
        <v>15</v>
      </c>
      <c r="F35" s="20">
        <f t="shared" si="24"/>
        <v>30</v>
      </c>
      <c r="G35" s="19">
        <f t="shared" si="20"/>
        <v>20</v>
      </c>
      <c r="H35" s="21">
        <v>10</v>
      </c>
      <c r="I35" s="23"/>
      <c r="J35" s="19"/>
      <c r="K35" s="22">
        <f t="shared" si="21"/>
        <v>0</v>
      </c>
      <c r="L35" s="23">
        <v>30</v>
      </c>
      <c r="M35" s="19"/>
      <c r="N35" s="24">
        <f t="shared" si="22"/>
        <v>30</v>
      </c>
      <c r="O35" s="18"/>
      <c r="P35" s="19"/>
      <c r="Q35" s="22">
        <f t="shared" si="23"/>
        <v>0</v>
      </c>
      <c r="R35" s="3"/>
    </row>
    <row r="36" spans="1:18" ht="18.75">
      <c r="A36" s="17" t="s">
        <v>129</v>
      </c>
      <c r="B36" s="112" t="s">
        <v>70</v>
      </c>
      <c r="C36" s="225" t="s">
        <v>215</v>
      </c>
      <c r="D36" s="49">
        <f t="shared" si="19"/>
        <v>45</v>
      </c>
      <c r="E36" s="50">
        <v>15</v>
      </c>
      <c r="F36" s="20">
        <f t="shared" si="24"/>
        <v>30</v>
      </c>
      <c r="G36" s="19">
        <f t="shared" si="20"/>
        <v>20</v>
      </c>
      <c r="H36" s="21">
        <v>10</v>
      </c>
      <c r="I36" s="23"/>
      <c r="J36" s="19"/>
      <c r="K36" s="22">
        <f t="shared" si="21"/>
        <v>0</v>
      </c>
      <c r="L36" s="23">
        <v>30</v>
      </c>
      <c r="M36" s="19"/>
      <c r="N36" s="24">
        <f t="shared" si="22"/>
        <v>30</v>
      </c>
      <c r="O36" s="18"/>
      <c r="P36" s="19"/>
      <c r="Q36" s="22">
        <f t="shared" si="23"/>
        <v>0</v>
      </c>
      <c r="R36" s="3"/>
    </row>
    <row r="37" spans="1:18" ht="18.75" customHeight="1">
      <c r="A37" s="17" t="s">
        <v>130</v>
      </c>
      <c r="B37" s="112" t="s">
        <v>71</v>
      </c>
      <c r="C37" s="225" t="s">
        <v>215</v>
      </c>
      <c r="D37" s="49">
        <f t="shared" si="19"/>
        <v>45</v>
      </c>
      <c r="E37" s="50">
        <v>15</v>
      </c>
      <c r="F37" s="20">
        <f t="shared" si="24"/>
        <v>30</v>
      </c>
      <c r="G37" s="19">
        <f t="shared" si="20"/>
        <v>20</v>
      </c>
      <c r="H37" s="21">
        <v>10</v>
      </c>
      <c r="I37" s="23"/>
      <c r="J37" s="19"/>
      <c r="K37" s="22">
        <f t="shared" si="21"/>
        <v>0</v>
      </c>
      <c r="L37" s="23"/>
      <c r="M37" s="19"/>
      <c r="N37" s="24">
        <f t="shared" si="22"/>
        <v>0</v>
      </c>
      <c r="O37" s="18">
        <v>30</v>
      </c>
      <c r="P37" s="19"/>
      <c r="Q37" s="22">
        <f t="shared" si="23"/>
        <v>30</v>
      </c>
      <c r="R37" s="3"/>
    </row>
    <row r="38" spans="1:18" ht="18.75" customHeight="1" thickBot="1">
      <c r="A38" s="17" t="s">
        <v>131</v>
      </c>
      <c r="B38" s="113" t="s">
        <v>12</v>
      </c>
      <c r="C38" s="225" t="s">
        <v>215</v>
      </c>
      <c r="D38" s="255">
        <f t="shared" si="19"/>
        <v>48</v>
      </c>
      <c r="E38" s="256">
        <v>16</v>
      </c>
      <c r="F38" s="260">
        <f t="shared" si="24"/>
        <v>32</v>
      </c>
      <c r="G38" s="70">
        <f t="shared" si="20"/>
        <v>8</v>
      </c>
      <c r="H38" s="258">
        <v>24</v>
      </c>
      <c r="I38" s="29"/>
      <c r="J38" s="26"/>
      <c r="K38" s="28">
        <f t="shared" si="21"/>
        <v>0</v>
      </c>
      <c r="L38" s="29"/>
      <c r="M38" s="26"/>
      <c r="N38" s="30">
        <f t="shared" si="22"/>
        <v>0</v>
      </c>
      <c r="O38" s="25">
        <v>32</v>
      </c>
      <c r="P38" s="26"/>
      <c r="Q38" s="28">
        <f t="shared" si="23"/>
        <v>32</v>
      </c>
      <c r="R38" s="3"/>
    </row>
    <row r="39" spans="1:18" ht="19.5" thickBot="1">
      <c r="A39" s="42" t="s">
        <v>119</v>
      </c>
      <c r="B39" s="43" t="s">
        <v>13</v>
      </c>
      <c r="C39" s="224" t="s">
        <v>240</v>
      </c>
      <c r="D39" s="139">
        <f>D41+D45+D50+D54</f>
        <v>2044</v>
      </c>
      <c r="E39" s="140">
        <f>E41+E45+E50+E54</f>
        <v>200</v>
      </c>
      <c r="F39" s="140">
        <f>F41+F45+F50+F54</f>
        <v>1844</v>
      </c>
      <c r="G39" s="140">
        <f>G41+G45+G50+G54</f>
        <v>306</v>
      </c>
      <c r="H39" s="141">
        <f>H41+H45+H50+H54</f>
        <v>134</v>
      </c>
      <c r="I39" s="137">
        <f>SUM(I41:I57)</f>
        <v>0</v>
      </c>
      <c r="J39" s="59">
        <f t="shared" ref="J39:Q39" si="25">SUM(J41:J57)</f>
        <v>0</v>
      </c>
      <c r="K39" s="136">
        <f t="shared" si="25"/>
        <v>0</v>
      </c>
      <c r="L39" s="58">
        <f t="shared" si="25"/>
        <v>228</v>
      </c>
      <c r="M39" s="59">
        <f t="shared" si="25"/>
        <v>584</v>
      </c>
      <c r="N39" s="60">
        <f t="shared" si="25"/>
        <v>812</v>
      </c>
      <c r="O39" s="137">
        <f t="shared" si="25"/>
        <v>276</v>
      </c>
      <c r="P39" s="59">
        <f t="shared" si="25"/>
        <v>756</v>
      </c>
      <c r="Q39" s="60">
        <f t="shared" si="25"/>
        <v>1032</v>
      </c>
      <c r="R39" s="4"/>
    </row>
    <row r="40" spans="1:18" ht="18.75">
      <c r="A40" s="129" t="s">
        <v>15</v>
      </c>
      <c r="B40" s="130" t="s">
        <v>14</v>
      </c>
      <c r="C40" s="226" t="s">
        <v>240</v>
      </c>
      <c r="D40" s="131"/>
      <c r="E40" s="132"/>
      <c r="F40" s="132"/>
      <c r="G40" s="132"/>
      <c r="H40" s="133"/>
      <c r="I40" s="131"/>
      <c r="J40" s="132"/>
      <c r="K40" s="134"/>
      <c r="L40" s="135"/>
      <c r="M40" s="132"/>
      <c r="N40" s="133"/>
      <c r="O40" s="131"/>
      <c r="P40" s="132"/>
      <c r="Q40" s="134"/>
      <c r="R40" s="4"/>
    </row>
    <row r="41" spans="1:18" ht="25.5">
      <c r="A41" s="55" t="s">
        <v>15</v>
      </c>
      <c r="B41" s="56" t="s">
        <v>104</v>
      </c>
      <c r="C41" s="226" t="s">
        <v>218</v>
      </c>
      <c r="D41" s="51">
        <f>SUM(D42:D44)</f>
        <v>202</v>
      </c>
      <c r="E41" s="52">
        <f>SUM(E42:E44)</f>
        <v>30</v>
      </c>
      <c r="F41" s="36">
        <f>F42+F43+F44</f>
        <v>172</v>
      </c>
      <c r="G41" s="35">
        <f>SUM(G42:G44)</f>
        <v>48</v>
      </c>
      <c r="H41" s="37">
        <f>SUM(H42:H44)</f>
        <v>22</v>
      </c>
      <c r="I41" s="34"/>
      <c r="J41" s="35"/>
      <c r="K41" s="38">
        <f t="shared" ref="K41:K58" si="26">SUM(I41:J41)</f>
        <v>0</v>
      </c>
      <c r="L41" s="39"/>
      <c r="M41" s="35"/>
      <c r="N41" s="40">
        <f t="shared" ref="N41:N58" si="27">SUM(L41:M41)</f>
        <v>0</v>
      </c>
      <c r="O41" s="34"/>
      <c r="P41" s="35"/>
      <c r="Q41" s="38">
        <f t="shared" si="23"/>
        <v>0</v>
      </c>
      <c r="R41" s="3"/>
    </row>
    <row r="42" spans="1:18" ht="25.5">
      <c r="A42" s="17" t="s">
        <v>16</v>
      </c>
      <c r="B42" s="41" t="s">
        <v>73</v>
      </c>
      <c r="C42" s="225" t="s">
        <v>219</v>
      </c>
      <c r="D42" s="49">
        <f>E42+F42</f>
        <v>100</v>
      </c>
      <c r="E42" s="50">
        <v>30</v>
      </c>
      <c r="F42" s="20">
        <f>K42+N42+Q42</f>
        <v>70</v>
      </c>
      <c r="G42" s="19">
        <f>F42-H42</f>
        <v>48</v>
      </c>
      <c r="H42" s="21">
        <v>22</v>
      </c>
      <c r="I42" s="18"/>
      <c r="J42" s="19"/>
      <c r="K42" s="22">
        <f t="shared" si="26"/>
        <v>0</v>
      </c>
      <c r="L42" s="23">
        <v>70</v>
      </c>
      <c r="M42" s="19"/>
      <c r="N42" s="24">
        <f t="shared" si="27"/>
        <v>70</v>
      </c>
      <c r="O42" s="18"/>
      <c r="P42" s="19"/>
      <c r="Q42" s="22">
        <f t="shared" si="23"/>
        <v>0</v>
      </c>
      <c r="R42" s="3"/>
    </row>
    <row r="43" spans="1:18" ht="18.75">
      <c r="A43" s="17" t="s">
        <v>17</v>
      </c>
      <c r="B43" s="75" t="s">
        <v>18</v>
      </c>
      <c r="C43" s="225" t="s">
        <v>215</v>
      </c>
      <c r="D43" s="49">
        <f t="shared" ref="D43:D53" si="28">E43+F43</f>
        <v>102</v>
      </c>
      <c r="E43" s="50"/>
      <c r="F43" s="20">
        <f>K43+N43+Q43</f>
        <v>102</v>
      </c>
      <c r="G43" s="19"/>
      <c r="H43" s="21"/>
      <c r="I43" s="18"/>
      <c r="J43" s="19"/>
      <c r="K43" s="22">
        <f t="shared" si="26"/>
        <v>0</v>
      </c>
      <c r="L43" s="23">
        <v>102</v>
      </c>
      <c r="M43" s="19"/>
      <c r="N43" s="24">
        <f t="shared" si="27"/>
        <v>102</v>
      </c>
      <c r="O43" s="18"/>
      <c r="P43" s="19"/>
      <c r="Q43" s="22">
        <f t="shared" si="23"/>
        <v>0</v>
      </c>
      <c r="R43" s="3"/>
    </row>
    <row r="44" spans="1:18" ht="18.75">
      <c r="A44" s="17" t="s">
        <v>19</v>
      </c>
      <c r="B44" s="75" t="s">
        <v>20</v>
      </c>
      <c r="C44" s="225" t="s">
        <v>220</v>
      </c>
      <c r="D44" s="49">
        <f t="shared" si="28"/>
        <v>0</v>
      </c>
      <c r="E44" s="50"/>
      <c r="F44" s="20">
        <f>K44+N44+Q44</f>
        <v>0</v>
      </c>
      <c r="G44" s="19"/>
      <c r="H44" s="21"/>
      <c r="I44" s="18"/>
      <c r="J44" s="19"/>
      <c r="K44" s="22">
        <f t="shared" si="26"/>
        <v>0</v>
      </c>
      <c r="L44" s="23"/>
      <c r="M44" s="19"/>
      <c r="N44" s="24">
        <f t="shared" si="27"/>
        <v>0</v>
      </c>
      <c r="O44" s="18"/>
      <c r="P44" s="19"/>
      <c r="Q44" s="22">
        <f t="shared" si="23"/>
        <v>0</v>
      </c>
      <c r="R44" s="3"/>
    </row>
    <row r="45" spans="1:18" ht="38.25">
      <c r="A45" s="17" t="s">
        <v>21</v>
      </c>
      <c r="B45" s="75" t="s">
        <v>74</v>
      </c>
      <c r="C45" s="225" t="s">
        <v>218</v>
      </c>
      <c r="D45" s="49">
        <f>SUM(D46:D49)</f>
        <v>498</v>
      </c>
      <c r="E45" s="50">
        <f>SUM(E46:E49)</f>
        <v>50</v>
      </c>
      <c r="F45" s="20">
        <f>F46+F47+F48+F49</f>
        <v>448</v>
      </c>
      <c r="G45" s="19">
        <f>SUM(G46:G49)</f>
        <v>86</v>
      </c>
      <c r="H45" s="21">
        <f>SUM(H46:H49)</f>
        <v>38</v>
      </c>
      <c r="I45" s="18"/>
      <c r="J45" s="19"/>
      <c r="K45" s="22">
        <f t="shared" si="26"/>
        <v>0</v>
      </c>
      <c r="L45" s="23"/>
      <c r="M45" s="19"/>
      <c r="N45" s="24">
        <f t="shared" si="27"/>
        <v>0</v>
      </c>
      <c r="O45" s="18"/>
      <c r="P45" s="19"/>
      <c r="Q45" s="22">
        <f t="shared" si="23"/>
        <v>0</v>
      </c>
      <c r="R45" s="3"/>
    </row>
    <row r="46" spans="1:18" ht="25.5">
      <c r="A46" s="17" t="s">
        <v>22</v>
      </c>
      <c r="B46" s="41" t="s">
        <v>76</v>
      </c>
      <c r="C46" s="225" t="s">
        <v>243</v>
      </c>
      <c r="D46" s="49">
        <f t="shared" si="28"/>
        <v>72</v>
      </c>
      <c r="E46" s="50">
        <v>20</v>
      </c>
      <c r="F46" s="20">
        <f>K46+N46+Q46</f>
        <v>52</v>
      </c>
      <c r="G46" s="19">
        <f>F46-H46</f>
        <v>36</v>
      </c>
      <c r="H46" s="21">
        <v>16</v>
      </c>
      <c r="I46" s="18"/>
      <c r="J46" s="19"/>
      <c r="K46" s="22">
        <f t="shared" si="26"/>
        <v>0</v>
      </c>
      <c r="L46" s="23">
        <v>20</v>
      </c>
      <c r="M46" s="19">
        <v>32</v>
      </c>
      <c r="N46" s="24">
        <f t="shared" si="27"/>
        <v>52</v>
      </c>
      <c r="O46" s="18"/>
      <c r="P46" s="19"/>
      <c r="Q46" s="22">
        <f t="shared" si="23"/>
        <v>0</v>
      </c>
      <c r="R46" s="3"/>
    </row>
    <row r="47" spans="1:18" ht="51">
      <c r="A47" s="17" t="s">
        <v>75</v>
      </c>
      <c r="B47" s="41" t="s">
        <v>77</v>
      </c>
      <c r="C47" s="225" t="s">
        <v>243</v>
      </c>
      <c r="D47" s="49">
        <f>E47+F47</f>
        <v>102</v>
      </c>
      <c r="E47" s="50">
        <v>30</v>
      </c>
      <c r="F47" s="20">
        <f>K47+N47+Q47</f>
        <v>72</v>
      </c>
      <c r="G47" s="19">
        <f>F47-H47</f>
        <v>50</v>
      </c>
      <c r="H47" s="21">
        <v>22</v>
      </c>
      <c r="I47" s="18"/>
      <c r="J47" s="19"/>
      <c r="K47" s="22">
        <f t="shared" si="26"/>
        <v>0</v>
      </c>
      <c r="L47" s="23">
        <v>36</v>
      </c>
      <c r="M47" s="19">
        <v>36</v>
      </c>
      <c r="N47" s="24">
        <f t="shared" si="27"/>
        <v>72</v>
      </c>
      <c r="O47" s="18"/>
      <c r="P47" s="19"/>
      <c r="Q47" s="22">
        <f t="shared" si="23"/>
        <v>0</v>
      </c>
      <c r="R47" s="3"/>
    </row>
    <row r="48" spans="1:18" ht="18.75">
      <c r="A48" s="17" t="s">
        <v>23</v>
      </c>
      <c r="B48" s="75" t="s">
        <v>18</v>
      </c>
      <c r="C48" s="225" t="s">
        <v>221</v>
      </c>
      <c r="D48" s="49">
        <f t="shared" si="28"/>
        <v>180</v>
      </c>
      <c r="E48" s="50"/>
      <c r="F48" s="20">
        <f>K48+N48+Q48</f>
        <v>180</v>
      </c>
      <c r="G48" s="19"/>
      <c r="H48" s="21"/>
      <c r="I48" s="18"/>
      <c r="J48" s="19"/>
      <c r="K48" s="22">
        <f t="shared" si="26"/>
        <v>0</v>
      </c>
      <c r="L48" s="23"/>
      <c r="M48" s="19">
        <v>180</v>
      </c>
      <c r="N48" s="24">
        <f t="shared" si="27"/>
        <v>180</v>
      </c>
      <c r="O48" s="18"/>
      <c r="P48" s="19"/>
      <c r="Q48" s="22">
        <f t="shared" si="23"/>
        <v>0</v>
      </c>
      <c r="R48" s="3"/>
    </row>
    <row r="49" spans="1:18" ht="18.75">
      <c r="A49" s="17" t="s">
        <v>24</v>
      </c>
      <c r="B49" s="75" t="s">
        <v>20</v>
      </c>
      <c r="C49" s="225" t="s">
        <v>215</v>
      </c>
      <c r="D49" s="49">
        <f t="shared" si="28"/>
        <v>144</v>
      </c>
      <c r="E49" s="50"/>
      <c r="F49" s="20">
        <f>K49+N49+Q49</f>
        <v>144</v>
      </c>
      <c r="G49" s="19"/>
      <c r="H49" s="21"/>
      <c r="I49" s="18"/>
      <c r="J49" s="19"/>
      <c r="K49" s="22">
        <f t="shared" si="26"/>
        <v>0</v>
      </c>
      <c r="L49" s="23"/>
      <c r="M49" s="19">
        <v>144</v>
      </c>
      <c r="N49" s="24">
        <f t="shared" si="27"/>
        <v>144</v>
      </c>
      <c r="O49" s="18"/>
      <c r="P49" s="19"/>
      <c r="Q49" s="22">
        <f t="shared" si="23"/>
        <v>0</v>
      </c>
      <c r="R49" s="3"/>
    </row>
    <row r="50" spans="1:18" ht="38.25">
      <c r="A50" s="17" t="s">
        <v>25</v>
      </c>
      <c r="B50" s="75" t="s">
        <v>79</v>
      </c>
      <c r="C50" s="225" t="s">
        <v>218</v>
      </c>
      <c r="D50" s="49">
        <f>SUM(D51:D53)</f>
        <v>924</v>
      </c>
      <c r="E50" s="50">
        <f>SUM(E51:E53)</f>
        <v>70</v>
      </c>
      <c r="F50" s="20">
        <f>F51+F52+F53</f>
        <v>854</v>
      </c>
      <c r="G50" s="19">
        <f>SUM(G51:G53)</f>
        <v>102</v>
      </c>
      <c r="H50" s="21">
        <f>SUM(H51:H53)</f>
        <v>44</v>
      </c>
      <c r="I50" s="18"/>
      <c r="J50" s="19"/>
      <c r="K50" s="22">
        <f t="shared" si="26"/>
        <v>0</v>
      </c>
      <c r="L50" s="23"/>
      <c r="M50" s="19"/>
      <c r="N50" s="24">
        <f t="shared" si="27"/>
        <v>0</v>
      </c>
      <c r="O50" s="18"/>
      <c r="P50" s="19"/>
      <c r="Q50" s="22">
        <f t="shared" si="23"/>
        <v>0</v>
      </c>
      <c r="R50" s="3"/>
    </row>
    <row r="51" spans="1:18" ht="51">
      <c r="A51" s="17" t="s">
        <v>26</v>
      </c>
      <c r="B51" s="75" t="s">
        <v>78</v>
      </c>
      <c r="C51" s="225" t="s">
        <v>242</v>
      </c>
      <c r="D51" s="49">
        <f t="shared" si="28"/>
        <v>216</v>
      </c>
      <c r="E51" s="50">
        <v>70</v>
      </c>
      <c r="F51" s="20">
        <f t="shared" ref="F51:F60" si="29">K51+N51+Q51</f>
        <v>146</v>
      </c>
      <c r="G51" s="19">
        <f>F51-H51</f>
        <v>102</v>
      </c>
      <c r="H51" s="21">
        <v>44</v>
      </c>
      <c r="I51" s="18"/>
      <c r="J51" s="19"/>
      <c r="K51" s="22">
        <f t="shared" si="26"/>
        <v>0</v>
      </c>
      <c r="L51" s="23"/>
      <c r="M51" s="19">
        <v>96</v>
      </c>
      <c r="N51" s="24">
        <f t="shared" si="27"/>
        <v>96</v>
      </c>
      <c r="O51" s="18">
        <v>50</v>
      </c>
      <c r="P51" s="19"/>
      <c r="Q51" s="22">
        <f t="shared" si="23"/>
        <v>50</v>
      </c>
      <c r="R51" s="3"/>
    </row>
    <row r="52" spans="1:18" ht="18.75">
      <c r="A52" s="17" t="s">
        <v>27</v>
      </c>
      <c r="B52" s="75" t="s">
        <v>18</v>
      </c>
      <c r="C52" s="225" t="s">
        <v>221</v>
      </c>
      <c r="D52" s="49">
        <f t="shared" si="28"/>
        <v>96</v>
      </c>
      <c r="E52" s="50"/>
      <c r="F52" s="20">
        <f t="shared" si="29"/>
        <v>96</v>
      </c>
      <c r="G52" s="19"/>
      <c r="H52" s="21"/>
      <c r="I52" s="18"/>
      <c r="J52" s="19"/>
      <c r="K52" s="22">
        <f t="shared" si="26"/>
        <v>0</v>
      </c>
      <c r="L52" s="23"/>
      <c r="M52" s="19">
        <v>96</v>
      </c>
      <c r="N52" s="24">
        <f t="shared" si="27"/>
        <v>96</v>
      </c>
      <c r="O52" s="18"/>
      <c r="P52" s="19"/>
      <c r="Q52" s="22">
        <f t="shared" si="23"/>
        <v>0</v>
      </c>
      <c r="R52" s="3"/>
    </row>
    <row r="53" spans="1:18" ht="18.75">
      <c r="A53" s="17" t="s">
        <v>28</v>
      </c>
      <c r="B53" s="75" t="s">
        <v>20</v>
      </c>
      <c r="C53" s="225" t="s">
        <v>215</v>
      </c>
      <c r="D53" s="49">
        <f t="shared" si="28"/>
        <v>612</v>
      </c>
      <c r="E53" s="50"/>
      <c r="F53" s="20">
        <f t="shared" si="29"/>
        <v>612</v>
      </c>
      <c r="G53" s="19"/>
      <c r="H53" s="21"/>
      <c r="I53" s="18"/>
      <c r="J53" s="19"/>
      <c r="K53" s="22">
        <f t="shared" si="26"/>
        <v>0</v>
      </c>
      <c r="L53" s="23"/>
      <c r="M53" s="19"/>
      <c r="N53" s="24">
        <f t="shared" si="27"/>
        <v>0</v>
      </c>
      <c r="O53" s="18"/>
      <c r="P53" s="19">
        <v>612</v>
      </c>
      <c r="Q53" s="22">
        <f t="shared" si="23"/>
        <v>612</v>
      </c>
      <c r="R53" s="3"/>
    </row>
    <row r="54" spans="1:18" ht="76.5">
      <c r="A54" s="126" t="s">
        <v>132</v>
      </c>
      <c r="B54" s="41" t="s">
        <v>143</v>
      </c>
      <c r="C54" s="225" t="s">
        <v>218</v>
      </c>
      <c r="D54" s="49">
        <f>SUM(D55:D57)</f>
        <v>420</v>
      </c>
      <c r="E54" s="50">
        <f>SUM(E55:E57)</f>
        <v>50</v>
      </c>
      <c r="F54" s="20">
        <f>F55+F56+F57</f>
        <v>370</v>
      </c>
      <c r="G54" s="19">
        <f>SUM(G55:G57)</f>
        <v>70</v>
      </c>
      <c r="H54" s="21">
        <f>SUM(H55:H57)</f>
        <v>30</v>
      </c>
      <c r="I54" s="18"/>
      <c r="J54" s="19"/>
      <c r="K54" s="22">
        <f>SUM(I54:J54)</f>
        <v>0</v>
      </c>
      <c r="L54" s="23"/>
      <c r="M54" s="19"/>
      <c r="N54" s="24">
        <f>SUM(L54:M54)</f>
        <v>0</v>
      </c>
      <c r="O54" s="18"/>
      <c r="P54" s="19"/>
      <c r="Q54" s="22">
        <f>SUM(O54:P54)</f>
        <v>0</v>
      </c>
      <c r="R54" s="3"/>
    </row>
    <row r="55" spans="1:18" ht="54.75" customHeight="1">
      <c r="A55" s="126" t="s">
        <v>133</v>
      </c>
      <c r="B55" s="147" t="s">
        <v>144</v>
      </c>
      <c r="C55" s="225" t="s">
        <v>219</v>
      </c>
      <c r="D55" s="49">
        <f>E55+F55</f>
        <v>150</v>
      </c>
      <c r="E55" s="50">
        <f>F55/2</f>
        <v>50</v>
      </c>
      <c r="F55" s="20">
        <f>K55+N55+Q55</f>
        <v>100</v>
      </c>
      <c r="G55" s="19">
        <f>F55-H55</f>
        <v>70</v>
      </c>
      <c r="H55" s="21">
        <v>30</v>
      </c>
      <c r="I55" s="18"/>
      <c r="J55" s="19"/>
      <c r="K55" s="22">
        <f>SUM(I55:J55)</f>
        <v>0</v>
      </c>
      <c r="L55" s="23"/>
      <c r="M55" s="19">
        <v>0</v>
      </c>
      <c r="N55" s="24">
        <f>SUM(L55:M55)</f>
        <v>0</v>
      </c>
      <c r="O55" s="18">
        <v>100</v>
      </c>
      <c r="P55" s="19"/>
      <c r="Q55" s="22">
        <f>SUM(O55:P55)</f>
        <v>100</v>
      </c>
      <c r="R55" s="3"/>
    </row>
    <row r="56" spans="1:18" ht="18.75">
      <c r="A56" s="126" t="s">
        <v>134</v>
      </c>
      <c r="B56" s="75" t="s">
        <v>18</v>
      </c>
      <c r="C56" s="225" t="s">
        <v>215</v>
      </c>
      <c r="D56" s="49">
        <f>E56+F56</f>
        <v>126</v>
      </c>
      <c r="E56" s="50"/>
      <c r="F56" s="20">
        <f>K56+N56+Q56</f>
        <v>126</v>
      </c>
      <c r="G56" s="19"/>
      <c r="H56" s="21"/>
      <c r="I56" s="18"/>
      <c r="J56" s="19"/>
      <c r="K56" s="22">
        <f>SUM(I56:J56)</f>
        <v>0</v>
      </c>
      <c r="L56" s="23"/>
      <c r="M56" s="19"/>
      <c r="N56" s="24">
        <f>SUM(L56:M56)</f>
        <v>0</v>
      </c>
      <c r="O56" s="18">
        <v>126</v>
      </c>
      <c r="P56" s="19"/>
      <c r="Q56" s="22">
        <f>SUM(O56:P56)</f>
        <v>126</v>
      </c>
      <c r="R56" s="3"/>
    </row>
    <row r="57" spans="1:18" ht="18.75">
      <c r="A57" s="126" t="s">
        <v>135</v>
      </c>
      <c r="B57" s="75" t="s">
        <v>20</v>
      </c>
      <c r="C57" s="225" t="s">
        <v>215</v>
      </c>
      <c r="D57" s="49">
        <f>E57+F57</f>
        <v>144</v>
      </c>
      <c r="E57" s="50"/>
      <c r="F57" s="20">
        <f>K57+N57+Q57</f>
        <v>144</v>
      </c>
      <c r="G57" s="19"/>
      <c r="H57" s="21"/>
      <c r="I57" s="18"/>
      <c r="J57" s="19"/>
      <c r="K57" s="22">
        <f>SUM(I57:J57)</f>
        <v>0</v>
      </c>
      <c r="L57" s="23"/>
      <c r="M57" s="19"/>
      <c r="N57" s="24">
        <f>SUM(L57:M57)</f>
        <v>0</v>
      </c>
      <c r="O57" s="18"/>
      <c r="P57" s="19">
        <v>144</v>
      </c>
      <c r="Q57" s="22">
        <f>SUM(O57:P57)</f>
        <v>144</v>
      </c>
      <c r="R57" s="3"/>
    </row>
    <row r="58" spans="1:18" ht="19.5" thickBot="1">
      <c r="A58" s="10" t="s">
        <v>29</v>
      </c>
      <c r="B58" s="107" t="s">
        <v>7</v>
      </c>
      <c r="C58" s="227" t="s">
        <v>215</v>
      </c>
      <c r="D58" s="110">
        <v>80</v>
      </c>
      <c r="E58" s="111">
        <v>40</v>
      </c>
      <c r="F58" s="20">
        <f t="shared" si="29"/>
        <v>40</v>
      </c>
      <c r="G58" s="19">
        <f>F58-H58</f>
        <v>6</v>
      </c>
      <c r="H58" s="108">
        <v>34</v>
      </c>
      <c r="I58" s="57"/>
      <c r="J58" s="53"/>
      <c r="K58" s="100">
        <f t="shared" si="26"/>
        <v>0</v>
      </c>
      <c r="L58" s="54"/>
      <c r="M58" s="53"/>
      <c r="N58" s="99">
        <f t="shared" si="27"/>
        <v>0</v>
      </c>
      <c r="O58" s="57">
        <v>40</v>
      </c>
      <c r="P58" s="53"/>
      <c r="Q58" s="100">
        <f t="shared" si="23"/>
        <v>40</v>
      </c>
      <c r="R58" s="3"/>
    </row>
    <row r="59" spans="1:18" ht="18.75">
      <c r="A59" s="91" t="s">
        <v>120</v>
      </c>
      <c r="B59" s="92" t="s">
        <v>87</v>
      </c>
      <c r="C59" s="173"/>
      <c r="D59" s="67"/>
      <c r="E59" s="68"/>
      <c r="F59" s="31">
        <f t="shared" si="29"/>
        <v>180</v>
      </c>
      <c r="G59" s="68"/>
      <c r="H59" s="93"/>
      <c r="I59" s="67"/>
      <c r="J59" s="68">
        <v>36</v>
      </c>
      <c r="K59" s="33">
        <f>SUM(I59:J59)</f>
        <v>36</v>
      </c>
      <c r="L59" s="67">
        <v>36</v>
      </c>
      <c r="M59" s="68">
        <v>36</v>
      </c>
      <c r="N59" s="32">
        <f>SUM(L59:M59)</f>
        <v>72</v>
      </c>
      <c r="O59" s="94">
        <v>36</v>
      </c>
      <c r="P59" s="68">
        <v>36</v>
      </c>
      <c r="Q59" s="32">
        <f t="shared" si="23"/>
        <v>72</v>
      </c>
      <c r="R59" s="3"/>
    </row>
    <row r="60" spans="1:18" ht="26.25" thickBot="1">
      <c r="A60" s="10" t="s">
        <v>121</v>
      </c>
      <c r="B60" s="95" t="s">
        <v>82</v>
      </c>
      <c r="C60" s="174"/>
      <c r="D60" s="96"/>
      <c r="E60" s="97"/>
      <c r="F60" s="36">
        <f t="shared" si="29"/>
        <v>72</v>
      </c>
      <c r="G60" s="97"/>
      <c r="H60" s="98"/>
      <c r="I60" s="69"/>
      <c r="J60" s="70"/>
      <c r="K60" s="74">
        <f>SUM(I60:J60)</f>
        <v>0</v>
      </c>
      <c r="L60" s="69"/>
      <c r="M60" s="70"/>
      <c r="N60" s="71">
        <f>SUM(L60:M60)</f>
        <v>0</v>
      </c>
      <c r="O60" s="73"/>
      <c r="P60" s="70">
        <v>72</v>
      </c>
      <c r="Q60" s="71">
        <f t="shared" si="23"/>
        <v>72</v>
      </c>
      <c r="R60" s="3"/>
    </row>
    <row r="61" spans="1:18" s="2" customFormat="1" ht="19.5" thickBot="1">
      <c r="A61" s="329" t="s">
        <v>56</v>
      </c>
      <c r="B61" s="330"/>
      <c r="C61" s="172"/>
      <c r="D61" s="44">
        <f t="shared" ref="D61:K61" si="30">D9+D30+D59+D60</f>
        <v>5562</v>
      </c>
      <c r="E61" s="44">
        <f t="shared" si="30"/>
        <v>1386</v>
      </c>
      <c r="F61" s="44">
        <f t="shared" si="30"/>
        <v>4428</v>
      </c>
      <c r="G61" s="44">
        <f t="shared" si="30"/>
        <v>2252</v>
      </c>
      <c r="H61" s="221">
        <f t="shared" si="30"/>
        <v>520</v>
      </c>
      <c r="I61" s="42">
        <f t="shared" si="30"/>
        <v>612</v>
      </c>
      <c r="J61" s="44">
        <f t="shared" si="30"/>
        <v>864</v>
      </c>
      <c r="K61" s="138">
        <f t="shared" si="30"/>
        <v>1476</v>
      </c>
      <c r="L61" s="222">
        <f>L9+L31+L39+L59</f>
        <v>612</v>
      </c>
      <c r="M61" s="44">
        <f>M9+M30+M59+M60</f>
        <v>864</v>
      </c>
      <c r="N61" s="221">
        <f>N9+N30+N59+N60</f>
        <v>1476</v>
      </c>
      <c r="O61" s="42">
        <f>O9+O30+O59+O60</f>
        <v>612</v>
      </c>
      <c r="P61" s="44">
        <f>P9+P30+P59+P60</f>
        <v>864</v>
      </c>
      <c r="Q61" s="138">
        <f>Q9+Q30+Q59+Q60</f>
        <v>1476</v>
      </c>
      <c r="R61" s="4"/>
    </row>
    <row r="62" spans="1:18" s="2" customFormat="1" ht="27.95" customHeight="1">
      <c r="A62" s="343" t="s">
        <v>245</v>
      </c>
      <c r="B62" s="344"/>
      <c r="C62" s="344"/>
      <c r="D62" s="344"/>
      <c r="E62" s="344"/>
      <c r="F62" s="345" t="s">
        <v>56</v>
      </c>
      <c r="G62" s="348" t="s">
        <v>80</v>
      </c>
      <c r="H62" s="349"/>
      <c r="I62" s="67">
        <f>I10+I24+I31+I42+I46+I47+I51+I55+I58</f>
        <v>612</v>
      </c>
      <c r="J62" s="68">
        <f>J10+J24+J31+J42+J46+J47+J51+J55+J58</f>
        <v>828</v>
      </c>
      <c r="K62" s="33">
        <f t="shared" ref="K62:K67" si="31">SUM(I62:J62)</f>
        <v>1440</v>
      </c>
      <c r="L62" s="67">
        <f>L10+L24+L31+L42+L46+L47+L51+L55+L58</f>
        <v>474</v>
      </c>
      <c r="M62" s="68">
        <f>M10+M24+M31+M42+M46+M47+M51+M55+M58</f>
        <v>408</v>
      </c>
      <c r="N62" s="32">
        <f t="shared" ref="N62:N67" si="32">SUM(L62:M62)</f>
        <v>882</v>
      </c>
      <c r="O62" s="67">
        <f>O10+O24+O31+O42+O46+O47+O51+O55+O58</f>
        <v>450</v>
      </c>
      <c r="P62" s="68">
        <f>P10+P24+P31+P42+P46+P47+P51+P55+P58</f>
        <v>0</v>
      </c>
      <c r="Q62" s="32">
        <f t="shared" ref="Q62" si="33">SUM(O62:P62)</f>
        <v>450</v>
      </c>
      <c r="R62" s="4"/>
    </row>
    <row r="63" spans="1:18" s="2" customFormat="1" ht="27.95" customHeight="1">
      <c r="A63" s="333"/>
      <c r="B63" s="334"/>
      <c r="C63" s="334"/>
      <c r="D63" s="334"/>
      <c r="E63" s="334"/>
      <c r="F63" s="346"/>
      <c r="G63" s="331" t="s">
        <v>58</v>
      </c>
      <c r="H63" s="332"/>
      <c r="I63" s="18">
        <f>I43+I48+I52+I56</f>
        <v>0</v>
      </c>
      <c r="J63" s="19">
        <f>J43+J48+J52+J56</f>
        <v>0</v>
      </c>
      <c r="K63" s="24">
        <f t="shared" si="31"/>
        <v>0</v>
      </c>
      <c r="L63" s="18">
        <f>L43+L48+L52+L56</f>
        <v>102</v>
      </c>
      <c r="M63" s="19">
        <f>M43+M48+M52+M56</f>
        <v>276</v>
      </c>
      <c r="N63" s="22">
        <f t="shared" si="32"/>
        <v>378</v>
      </c>
      <c r="O63" s="18">
        <f>O43+O48+O52+O56</f>
        <v>126</v>
      </c>
      <c r="P63" s="19">
        <f>P43+P48+P52+P56</f>
        <v>0</v>
      </c>
      <c r="Q63" s="22">
        <f t="shared" ref="Q63:Q67" si="34">SUM(O63:P63)</f>
        <v>126</v>
      </c>
      <c r="R63" s="4"/>
    </row>
    <row r="64" spans="1:18" s="2" customFormat="1" ht="27.95" customHeight="1">
      <c r="A64" s="335"/>
      <c r="B64" s="336"/>
      <c r="C64" s="336"/>
      <c r="D64" s="336"/>
      <c r="E64" s="336"/>
      <c r="F64" s="346"/>
      <c r="G64" s="331" t="s">
        <v>81</v>
      </c>
      <c r="H64" s="332"/>
      <c r="I64" s="18">
        <f>I44+I49+I53+I57</f>
        <v>0</v>
      </c>
      <c r="J64" s="19">
        <f>J44+J49+J53+J57</f>
        <v>0</v>
      </c>
      <c r="K64" s="24">
        <f t="shared" si="31"/>
        <v>0</v>
      </c>
      <c r="L64" s="18">
        <f>L44+L49+L53+L57</f>
        <v>0</v>
      </c>
      <c r="M64" s="19">
        <f>M44+M49+M53+M57</f>
        <v>144</v>
      </c>
      <c r="N64" s="22">
        <f t="shared" si="32"/>
        <v>144</v>
      </c>
      <c r="O64" s="18">
        <f>O44+O49+O53+O57</f>
        <v>0</v>
      </c>
      <c r="P64" s="19">
        <f>P44+P49+P53+P57</f>
        <v>756</v>
      </c>
      <c r="Q64" s="22">
        <f t="shared" si="34"/>
        <v>756</v>
      </c>
      <c r="R64" s="4"/>
    </row>
    <row r="65" spans="1:18" s="2" customFormat="1" ht="27.95" customHeight="1">
      <c r="A65" s="337"/>
      <c r="B65" s="338"/>
      <c r="C65" s="338"/>
      <c r="D65" s="338"/>
      <c r="E65" s="338"/>
      <c r="F65" s="346"/>
      <c r="G65" s="331" t="s">
        <v>59</v>
      </c>
      <c r="H65" s="332"/>
      <c r="I65" s="182">
        <v>0</v>
      </c>
      <c r="J65" s="183">
        <v>3</v>
      </c>
      <c r="K65" s="184">
        <f t="shared" si="31"/>
        <v>3</v>
      </c>
      <c r="L65" s="182">
        <v>4</v>
      </c>
      <c r="M65" s="183">
        <v>3</v>
      </c>
      <c r="N65" s="185">
        <f t="shared" si="32"/>
        <v>7</v>
      </c>
      <c r="O65" s="182">
        <v>2</v>
      </c>
      <c r="P65" s="183">
        <v>2</v>
      </c>
      <c r="Q65" s="185">
        <f t="shared" si="34"/>
        <v>4</v>
      </c>
      <c r="R65" s="4"/>
    </row>
    <row r="66" spans="1:18" s="2" customFormat="1" ht="27.95" customHeight="1">
      <c r="A66" s="337"/>
      <c r="B66" s="338"/>
      <c r="C66" s="338"/>
      <c r="D66" s="338"/>
      <c r="E66" s="338"/>
      <c r="F66" s="346"/>
      <c r="G66" s="331" t="s">
        <v>60</v>
      </c>
      <c r="H66" s="332"/>
      <c r="I66" s="182">
        <v>2</v>
      </c>
      <c r="J66" s="183">
        <v>8</v>
      </c>
      <c r="K66" s="184">
        <f t="shared" si="31"/>
        <v>10</v>
      </c>
      <c r="L66" s="182">
        <v>5</v>
      </c>
      <c r="M66" s="183">
        <v>5</v>
      </c>
      <c r="N66" s="185">
        <f t="shared" si="32"/>
        <v>10</v>
      </c>
      <c r="O66" s="186">
        <v>8</v>
      </c>
      <c r="P66" s="183">
        <v>2</v>
      </c>
      <c r="Q66" s="185">
        <f t="shared" si="34"/>
        <v>10</v>
      </c>
      <c r="R66" s="4"/>
    </row>
    <row r="67" spans="1:18" s="2" customFormat="1" ht="27.95" customHeight="1" thickBot="1">
      <c r="A67" s="339"/>
      <c r="B67" s="340"/>
      <c r="C67" s="340"/>
      <c r="D67" s="340"/>
      <c r="E67" s="340"/>
      <c r="F67" s="347"/>
      <c r="G67" s="341" t="s">
        <v>61</v>
      </c>
      <c r="H67" s="342"/>
      <c r="I67" s="187">
        <v>1</v>
      </c>
      <c r="J67" s="188">
        <v>1</v>
      </c>
      <c r="K67" s="189">
        <f t="shared" si="31"/>
        <v>2</v>
      </c>
      <c r="L67" s="187">
        <v>1</v>
      </c>
      <c r="M67" s="188">
        <v>0</v>
      </c>
      <c r="N67" s="190">
        <f t="shared" si="32"/>
        <v>1</v>
      </c>
      <c r="O67" s="191">
        <v>0</v>
      </c>
      <c r="P67" s="188">
        <v>0</v>
      </c>
      <c r="Q67" s="190">
        <f t="shared" si="34"/>
        <v>0</v>
      </c>
      <c r="R67" s="4"/>
    </row>
    <row r="68" spans="1:18" s="2" customFormat="1" ht="18.75">
      <c r="A68" s="64"/>
      <c r="B68" s="64"/>
      <c r="C68" s="65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4"/>
    </row>
  </sheetData>
  <mergeCells count="31">
    <mergeCell ref="A1:Q1"/>
    <mergeCell ref="A3:A7"/>
    <mergeCell ref="B3:B7"/>
    <mergeCell ref="C3:C7"/>
    <mergeCell ref="D3:H3"/>
    <mergeCell ref="I3:Q3"/>
    <mergeCell ref="G6:G7"/>
    <mergeCell ref="H6:H7"/>
    <mergeCell ref="D4:D7"/>
    <mergeCell ref="E4:E7"/>
    <mergeCell ref="F5:F7"/>
    <mergeCell ref="G5:H5"/>
    <mergeCell ref="L4:N4"/>
    <mergeCell ref="O4:Q4"/>
    <mergeCell ref="F4:H4"/>
    <mergeCell ref="I4:K4"/>
    <mergeCell ref="A67:E67"/>
    <mergeCell ref="G67:H67"/>
    <mergeCell ref="A62:E62"/>
    <mergeCell ref="F62:F67"/>
    <mergeCell ref="G62:H62"/>
    <mergeCell ref="A66:E66"/>
    <mergeCell ref="A30:B30"/>
    <mergeCell ref="A61:B61"/>
    <mergeCell ref="G66:H66"/>
    <mergeCell ref="G65:H65"/>
    <mergeCell ref="A63:E63"/>
    <mergeCell ref="G63:H63"/>
    <mergeCell ref="A64:E64"/>
    <mergeCell ref="G64:H64"/>
    <mergeCell ref="A65:E65"/>
  </mergeCells>
  <phoneticPr fontId="0" type="noConversion"/>
  <hyperlinks>
    <hyperlink ref="I3" location="_ftn2" display="_ftn2"/>
    <hyperlink ref="C3" location="_ftn1" display="_ftn1"/>
  </hyperlinks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topLeftCell="A5" workbookViewId="0">
      <selection sqref="A1:F21"/>
    </sheetView>
  </sheetViews>
  <sheetFormatPr defaultRowHeight="15"/>
  <cols>
    <col min="1" max="1" width="10.85546875" style="79" customWidth="1"/>
    <col min="2" max="2" width="42.28515625" style="79" customWidth="1"/>
    <col min="3" max="3" width="9.140625" style="79"/>
    <col min="4" max="4" width="57.7109375" style="79" customWidth="1"/>
    <col min="5" max="16384" width="9.140625" style="79"/>
  </cols>
  <sheetData>
    <row r="1" spans="1:6" ht="27" customHeight="1">
      <c r="A1" s="175" t="s">
        <v>183</v>
      </c>
      <c r="B1" s="176"/>
    </row>
    <row r="2" spans="1:6" ht="23.1" customHeight="1">
      <c r="A2" s="149" t="s">
        <v>89</v>
      </c>
      <c r="B2" s="150" t="s">
        <v>105</v>
      </c>
      <c r="C2" s="149" t="s">
        <v>89</v>
      </c>
      <c r="D2" s="150" t="s">
        <v>105</v>
      </c>
    </row>
    <row r="3" spans="1:6" ht="23.1" customHeight="1">
      <c r="A3" s="80"/>
      <c r="B3" s="81" t="s">
        <v>90</v>
      </c>
      <c r="C3" s="83"/>
      <c r="D3" s="87" t="s">
        <v>97</v>
      </c>
    </row>
    <row r="4" spans="1:6" ht="28.5" customHeight="1">
      <c r="A4" s="177">
        <v>1</v>
      </c>
      <c r="B4" s="178" t="s">
        <v>91</v>
      </c>
      <c r="C4" s="179">
        <v>1</v>
      </c>
      <c r="D4" s="180" t="s">
        <v>115</v>
      </c>
    </row>
    <row r="5" spans="1:6" ht="28.5" customHeight="1">
      <c r="A5" s="177">
        <v>2</v>
      </c>
      <c r="B5" s="178" t="s">
        <v>110</v>
      </c>
      <c r="C5" s="179">
        <v>2</v>
      </c>
      <c r="D5" s="180" t="s">
        <v>116</v>
      </c>
    </row>
    <row r="6" spans="1:6" ht="28.5" customHeight="1">
      <c r="A6" s="177">
        <v>3</v>
      </c>
      <c r="B6" s="178" t="s">
        <v>111</v>
      </c>
      <c r="C6" s="179">
        <v>3</v>
      </c>
      <c r="D6" s="180" t="s">
        <v>182</v>
      </c>
    </row>
    <row r="7" spans="1:6" ht="28.5" customHeight="1">
      <c r="A7" s="177">
        <v>4</v>
      </c>
      <c r="B7" s="178" t="s">
        <v>92</v>
      </c>
      <c r="C7" s="83"/>
      <c r="D7" s="148" t="s">
        <v>98</v>
      </c>
    </row>
    <row r="8" spans="1:6" ht="28.5" customHeight="1">
      <c r="A8" s="177">
        <v>5</v>
      </c>
      <c r="B8" s="178" t="s">
        <v>93</v>
      </c>
      <c r="C8" s="83">
        <v>1</v>
      </c>
      <c r="D8" s="84" t="s">
        <v>99</v>
      </c>
    </row>
    <row r="9" spans="1:6" ht="28.5" customHeight="1">
      <c r="A9" s="177">
        <v>6</v>
      </c>
      <c r="B9" s="178" t="s">
        <v>94</v>
      </c>
      <c r="C9" s="80">
        <v>2</v>
      </c>
      <c r="D9" s="84" t="s">
        <v>117</v>
      </c>
    </row>
    <row r="10" spans="1:6" ht="28.5" customHeight="1">
      <c r="A10" s="177">
        <v>7</v>
      </c>
      <c r="B10" s="178" t="s">
        <v>95</v>
      </c>
      <c r="C10" s="80"/>
      <c r="D10" s="81" t="s">
        <v>100</v>
      </c>
    </row>
    <row r="11" spans="1:6" s="85" customFormat="1" ht="28.5" customHeight="1">
      <c r="A11" s="179">
        <v>8</v>
      </c>
      <c r="B11" s="181" t="s">
        <v>96</v>
      </c>
      <c r="C11" s="80">
        <v>1</v>
      </c>
      <c r="D11" s="82" t="s">
        <v>101</v>
      </c>
      <c r="E11" s="82"/>
      <c r="F11" s="82"/>
    </row>
    <row r="12" spans="1:6" s="85" customFormat="1" ht="28.5" customHeight="1">
      <c r="A12" s="179">
        <v>9</v>
      </c>
      <c r="B12" s="180" t="s">
        <v>112</v>
      </c>
      <c r="C12" s="80">
        <v>2</v>
      </c>
      <c r="D12" s="82" t="s">
        <v>102</v>
      </c>
    </row>
    <row r="13" spans="1:6" s="85" customFormat="1" ht="28.5" customHeight="1">
      <c r="A13" s="179">
        <v>10</v>
      </c>
      <c r="B13" s="180" t="s">
        <v>113</v>
      </c>
      <c r="C13" s="80">
        <v>3</v>
      </c>
      <c r="D13" s="82" t="s">
        <v>103</v>
      </c>
    </row>
    <row r="14" spans="1:6" s="85" customFormat="1" ht="28.5" customHeight="1">
      <c r="A14" s="179">
        <v>11</v>
      </c>
      <c r="B14" s="180" t="s">
        <v>114</v>
      </c>
      <c r="C14" s="83">
        <v>4</v>
      </c>
      <c r="D14" s="181" t="s">
        <v>184</v>
      </c>
    </row>
    <row r="15" spans="1:6" s="85" customFormat="1" ht="23.1" customHeight="1">
      <c r="A15" s="83"/>
      <c r="B15" s="87"/>
    </row>
    <row r="16" spans="1:6" s="85" customFormat="1" ht="23.1" customHeight="1">
      <c r="A16" s="83"/>
      <c r="B16" s="86"/>
    </row>
    <row r="17" spans="1:2" s="85" customFormat="1" ht="23.1" customHeight="1">
      <c r="A17" s="83"/>
      <c r="B17" s="86"/>
    </row>
    <row r="18" spans="1:2" s="85" customFormat="1" ht="23.1" customHeight="1">
      <c r="A18" s="83"/>
      <c r="B18" s="86"/>
    </row>
    <row r="19" spans="1:2" s="85" customFormat="1" ht="23.1" customHeight="1">
      <c r="A19" s="83"/>
      <c r="B19" s="148"/>
    </row>
    <row r="20" spans="1:2" s="85" customFormat="1" ht="23.1" customHeight="1">
      <c r="A20" s="83"/>
      <c r="B20" s="84"/>
    </row>
    <row r="21" spans="1:2" ht="23.1" customHeight="1">
      <c r="A21" s="80"/>
      <c r="B21" s="84"/>
    </row>
    <row r="22" spans="1:2" ht="23.1" customHeight="1">
      <c r="A22" s="80"/>
      <c r="B22" s="81"/>
    </row>
    <row r="23" spans="1:2" ht="23.1" customHeight="1">
      <c r="A23" s="80"/>
      <c r="B23" s="82"/>
    </row>
    <row r="24" spans="1:2" ht="23.1" customHeight="1">
      <c r="A24" s="80"/>
      <c r="B24" s="82"/>
    </row>
    <row r="25" spans="1:2" ht="23.1" customHeight="1">
      <c r="A25" s="80"/>
      <c r="B25" s="82"/>
    </row>
  </sheetData>
  <phoneticPr fontId="0" type="noConversion"/>
  <pageMargins left="0.19685039370078741" right="0" top="0.39370078740157483" bottom="0.39370078740157483" header="0" footer="0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9"/>
  <sheetViews>
    <sheetView tabSelected="1" view="pageLayout" zoomScaleNormal="100" workbookViewId="0">
      <selection activeCell="I51" sqref="I51"/>
    </sheetView>
  </sheetViews>
  <sheetFormatPr defaultRowHeight="15"/>
  <cols>
    <col min="1" max="1" width="9.140625" style="1"/>
    <col min="2" max="2" width="32.7109375" style="1" customWidth="1"/>
    <col min="3" max="3" width="7.7109375" style="1" customWidth="1"/>
    <col min="4" max="12" width="6.7109375" style="1" customWidth="1"/>
    <col min="13" max="16384" width="9.140625" style="1"/>
  </cols>
  <sheetData>
    <row r="1" spans="1:13" ht="18.75">
      <c r="A1" s="350" t="s">
        <v>192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"/>
    </row>
    <row r="2" spans="1:13" ht="20.25" thickBo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3"/>
    </row>
    <row r="3" spans="1:13" ht="19.5" customHeight="1" thickBot="1">
      <c r="A3" s="351" t="s">
        <v>33</v>
      </c>
      <c r="B3" s="353" t="s">
        <v>1</v>
      </c>
      <c r="C3" s="380" t="s">
        <v>34</v>
      </c>
      <c r="D3" s="362" t="s">
        <v>36</v>
      </c>
      <c r="E3" s="363"/>
      <c r="F3" s="363"/>
      <c r="G3" s="363"/>
      <c r="H3" s="363"/>
      <c r="I3" s="363"/>
      <c r="J3" s="363"/>
      <c r="K3" s="363"/>
      <c r="L3" s="364"/>
      <c r="M3" s="4"/>
    </row>
    <row r="4" spans="1:13" ht="33" customHeight="1">
      <c r="A4" s="352"/>
      <c r="B4" s="354"/>
      <c r="C4" s="381"/>
      <c r="D4" s="379" t="s">
        <v>40</v>
      </c>
      <c r="E4" s="353"/>
      <c r="F4" s="376"/>
      <c r="G4" s="375" t="s">
        <v>41</v>
      </c>
      <c r="H4" s="353"/>
      <c r="I4" s="376"/>
      <c r="J4" s="375" t="s">
        <v>42</v>
      </c>
      <c r="K4" s="353"/>
      <c r="L4" s="376"/>
      <c r="M4" s="4"/>
    </row>
    <row r="5" spans="1:13" ht="43.5" customHeight="1">
      <c r="A5" s="352"/>
      <c r="B5" s="354"/>
      <c r="C5" s="381"/>
      <c r="D5" s="272" t="s">
        <v>45</v>
      </c>
      <c r="E5" s="266" t="s">
        <v>46</v>
      </c>
      <c r="F5" s="267" t="s">
        <v>62</v>
      </c>
      <c r="G5" s="104" t="s">
        <v>47</v>
      </c>
      <c r="H5" s="266" t="s">
        <v>48</v>
      </c>
      <c r="I5" s="267" t="s">
        <v>49</v>
      </c>
      <c r="J5" s="105" t="s">
        <v>50</v>
      </c>
      <c r="K5" s="266" t="s">
        <v>51</v>
      </c>
      <c r="L5" s="267" t="s">
        <v>52</v>
      </c>
      <c r="M5" s="4"/>
    </row>
    <row r="6" spans="1:13" ht="18.75" customHeight="1">
      <c r="A6" s="352"/>
      <c r="B6" s="354"/>
      <c r="C6" s="381"/>
      <c r="D6" s="103">
        <v>17</v>
      </c>
      <c r="E6" s="265">
        <v>24</v>
      </c>
      <c r="F6" s="7">
        <v>41</v>
      </c>
      <c r="G6" s="78">
        <v>17</v>
      </c>
      <c r="H6" s="265">
        <v>24</v>
      </c>
      <c r="I6" s="7">
        <v>41</v>
      </c>
      <c r="J6" s="6">
        <v>17</v>
      </c>
      <c r="K6" s="103">
        <v>24</v>
      </c>
      <c r="L6" s="7">
        <v>41</v>
      </c>
      <c r="M6" s="4"/>
    </row>
    <row r="7" spans="1:13" ht="25.5" customHeight="1" thickBot="1">
      <c r="A7" s="352"/>
      <c r="B7" s="355"/>
      <c r="C7" s="382"/>
      <c r="D7" s="106" t="s">
        <v>55</v>
      </c>
      <c r="E7" s="8" t="s">
        <v>55</v>
      </c>
      <c r="F7" s="9" t="s">
        <v>55</v>
      </c>
      <c r="G7" s="10" t="s">
        <v>55</v>
      </c>
      <c r="H7" s="46" t="s">
        <v>55</v>
      </c>
      <c r="I7" s="11" t="s">
        <v>55</v>
      </c>
      <c r="J7" s="10" t="s">
        <v>55</v>
      </c>
      <c r="K7" s="106" t="s">
        <v>55</v>
      </c>
      <c r="L7" s="9" t="s">
        <v>55</v>
      </c>
      <c r="M7" s="4"/>
    </row>
    <row r="8" spans="1:13" ht="19.5" thickBot="1">
      <c r="A8" s="12">
        <v>1</v>
      </c>
      <c r="B8" s="13">
        <v>2</v>
      </c>
      <c r="C8" s="14">
        <v>3</v>
      </c>
      <c r="D8" s="12">
        <v>9</v>
      </c>
      <c r="E8" s="13">
        <v>10</v>
      </c>
      <c r="F8" s="15">
        <v>12</v>
      </c>
      <c r="G8" s="16">
        <v>13</v>
      </c>
      <c r="H8" s="13">
        <v>14</v>
      </c>
      <c r="I8" s="14">
        <v>17</v>
      </c>
      <c r="J8" s="12">
        <v>18</v>
      </c>
      <c r="K8" s="13">
        <v>20</v>
      </c>
      <c r="L8" s="15">
        <v>21</v>
      </c>
      <c r="M8" s="4"/>
    </row>
    <row r="9" spans="1:13" ht="24.75" thickBot="1">
      <c r="A9" s="42" t="s">
        <v>2</v>
      </c>
      <c r="B9" s="211" t="s">
        <v>3</v>
      </c>
      <c r="C9" s="270" t="s">
        <v>235</v>
      </c>
      <c r="D9" s="216"/>
      <c r="E9" s="214"/>
      <c r="F9" s="215"/>
      <c r="G9" s="216"/>
      <c r="H9" s="214"/>
      <c r="I9" s="215"/>
      <c r="J9" s="216"/>
      <c r="K9" s="214"/>
      <c r="L9" s="215"/>
      <c r="M9" s="4"/>
    </row>
    <row r="10" spans="1:13" ht="25.5">
      <c r="A10" s="129" t="s">
        <v>194</v>
      </c>
      <c r="B10" s="130" t="s">
        <v>195</v>
      </c>
      <c r="C10" s="271" t="s">
        <v>217</v>
      </c>
      <c r="D10" s="203"/>
      <c r="E10" s="204"/>
      <c r="F10" s="205"/>
      <c r="G10" s="203"/>
      <c r="H10" s="204"/>
      <c r="I10" s="205"/>
      <c r="J10" s="203"/>
      <c r="K10" s="204"/>
      <c r="L10" s="205"/>
      <c r="M10" s="4"/>
    </row>
    <row r="11" spans="1:13" ht="18.75">
      <c r="A11" s="114" t="s">
        <v>196</v>
      </c>
      <c r="B11" s="115" t="s">
        <v>0</v>
      </c>
      <c r="C11" s="206" t="s">
        <v>211</v>
      </c>
      <c r="D11" s="18" t="s">
        <v>215</v>
      </c>
      <c r="E11" s="19" t="s">
        <v>219</v>
      </c>
      <c r="F11" s="116"/>
      <c r="G11" s="23"/>
      <c r="H11" s="19"/>
      <c r="I11" s="117"/>
      <c r="J11" s="18"/>
      <c r="K11" s="19"/>
      <c r="L11" s="116"/>
      <c r="M11" s="3"/>
    </row>
    <row r="12" spans="1:13" ht="18.75">
      <c r="A12" s="114" t="s">
        <v>197</v>
      </c>
      <c r="B12" s="115" t="s">
        <v>4</v>
      </c>
      <c r="C12" s="206" t="s">
        <v>212</v>
      </c>
      <c r="D12" s="18" t="s">
        <v>220</v>
      </c>
      <c r="E12" s="19" t="s">
        <v>215</v>
      </c>
      <c r="F12" s="116"/>
      <c r="G12" s="23"/>
      <c r="H12" s="19"/>
      <c r="I12" s="117"/>
      <c r="J12" s="18"/>
      <c r="K12" s="19"/>
      <c r="L12" s="116"/>
      <c r="M12" s="3"/>
    </row>
    <row r="13" spans="1:13" ht="18.75">
      <c r="A13" s="114" t="s">
        <v>198</v>
      </c>
      <c r="B13" s="115" t="s">
        <v>5</v>
      </c>
      <c r="C13" s="206" t="s">
        <v>213</v>
      </c>
      <c r="D13" s="18" t="s">
        <v>220</v>
      </c>
      <c r="E13" s="19" t="s">
        <v>215</v>
      </c>
      <c r="F13" s="116"/>
      <c r="G13" s="23" t="s">
        <v>220</v>
      </c>
      <c r="H13" s="19" t="s">
        <v>215</v>
      </c>
      <c r="I13" s="117"/>
      <c r="J13" s="18"/>
      <c r="K13" s="19"/>
      <c r="L13" s="116"/>
      <c r="M13" s="3"/>
    </row>
    <row r="14" spans="1:13" ht="25.5">
      <c r="A14" s="114" t="s">
        <v>199</v>
      </c>
      <c r="B14" s="115" t="s">
        <v>200</v>
      </c>
      <c r="C14" s="206" t="s">
        <v>211</v>
      </c>
      <c r="D14" s="18" t="s">
        <v>215</v>
      </c>
      <c r="E14" s="19" t="s">
        <v>219</v>
      </c>
      <c r="F14" s="116"/>
      <c r="G14" s="23"/>
      <c r="H14" s="19"/>
      <c r="I14" s="117"/>
      <c r="J14" s="18"/>
      <c r="K14" s="19"/>
      <c r="L14" s="116"/>
      <c r="M14" s="3"/>
    </row>
    <row r="15" spans="1:13" ht="18.75">
      <c r="A15" s="114" t="s">
        <v>201</v>
      </c>
      <c r="B15" s="115" t="s">
        <v>6</v>
      </c>
      <c r="C15" s="206" t="s">
        <v>212</v>
      </c>
      <c r="D15" s="18" t="s">
        <v>220</v>
      </c>
      <c r="E15" s="19" t="s">
        <v>215</v>
      </c>
      <c r="F15" s="116"/>
      <c r="G15" s="23"/>
      <c r="H15" s="19"/>
      <c r="I15" s="117"/>
      <c r="J15" s="18"/>
      <c r="K15" s="19"/>
      <c r="L15" s="116"/>
      <c r="M15" s="3"/>
    </row>
    <row r="16" spans="1:13" ht="18.75">
      <c r="A16" s="114" t="s">
        <v>202</v>
      </c>
      <c r="B16" s="115" t="s">
        <v>7</v>
      </c>
      <c r="C16" s="206" t="s">
        <v>214</v>
      </c>
      <c r="D16" s="18" t="s">
        <v>222</v>
      </c>
      <c r="E16" s="19" t="s">
        <v>222</v>
      </c>
      <c r="F16" s="116"/>
      <c r="G16" s="23" t="s">
        <v>222</v>
      </c>
      <c r="H16" s="19" t="s">
        <v>215</v>
      </c>
      <c r="I16" s="117"/>
      <c r="J16" s="18"/>
      <c r="K16" s="19"/>
      <c r="L16" s="116"/>
      <c r="M16" s="3"/>
    </row>
    <row r="17" spans="1:13" ht="25.5">
      <c r="A17" s="114" t="s">
        <v>203</v>
      </c>
      <c r="B17" s="115" t="s">
        <v>8</v>
      </c>
      <c r="C17" s="206" t="s">
        <v>215</v>
      </c>
      <c r="D17" s="18"/>
      <c r="E17" s="19"/>
      <c r="F17" s="116"/>
      <c r="G17" s="23"/>
      <c r="H17" s="19" t="s">
        <v>215</v>
      </c>
      <c r="I17" s="117"/>
      <c r="J17" s="18"/>
      <c r="K17" s="19"/>
      <c r="L17" s="116"/>
      <c r="M17" s="3"/>
    </row>
    <row r="18" spans="1:13" ht="18.75">
      <c r="A18" s="114" t="s">
        <v>204</v>
      </c>
      <c r="B18" s="115" t="s">
        <v>205</v>
      </c>
      <c r="C18" s="207" t="s">
        <v>236</v>
      </c>
      <c r="D18" s="18" t="s">
        <v>220</v>
      </c>
      <c r="E18" s="19" t="s">
        <v>215</v>
      </c>
      <c r="F18" s="116"/>
      <c r="G18" s="23" t="s">
        <v>215</v>
      </c>
      <c r="H18" s="19"/>
      <c r="I18" s="117"/>
      <c r="J18" s="18"/>
      <c r="K18" s="19"/>
      <c r="L18" s="116"/>
      <c r="M18" s="3"/>
    </row>
    <row r="19" spans="1:13" ht="18.75">
      <c r="A19" s="114" t="s">
        <v>206</v>
      </c>
      <c r="B19" s="115" t="s">
        <v>66</v>
      </c>
      <c r="C19" s="229" t="s">
        <v>211</v>
      </c>
      <c r="D19" s="18" t="s">
        <v>215</v>
      </c>
      <c r="E19" s="19" t="s">
        <v>219</v>
      </c>
      <c r="F19" s="117"/>
      <c r="G19" s="18"/>
      <c r="H19" s="19"/>
      <c r="I19" s="116"/>
      <c r="J19" s="18"/>
      <c r="K19" s="19"/>
      <c r="L19" s="116"/>
      <c r="M19" s="3"/>
    </row>
    <row r="20" spans="1:13" ht="18.75">
      <c r="A20" s="209" t="s">
        <v>207</v>
      </c>
      <c r="B20" s="41" t="s">
        <v>64</v>
      </c>
      <c r="C20" s="230" t="s">
        <v>212</v>
      </c>
      <c r="D20" s="23" t="s">
        <v>220</v>
      </c>
      <c r="E20" s="19" t="s">
        <v>215</v>
      </c>
      <c r="F20" s="117"/>
      <c r="G20" s="18"/>
      <c r="H20" s="19"/>
      <c r="I20" s="117"/>
      <c r="J20" s="210"/>
      <c r="K20" s="125"/>
      <c r="L20" s="116"/>
      <c r="M20" s="4"/>
    </row>
    <row r="21" spans="1:13" ht="25.5">
      <c r="A21" s="209" t="s">
        <v>208</v>
      </c>
      <c r="B21" s="41" t="s">
        <v>63</v>
      </c>
      <c r="C21" s="207" t="s">
        <v>216</v>
      </c>
      <c r="D21" s="18" t="s">
        <v>220</v>
      </c>
      <c r="E21" s="19" t="s">
        <v>215</v>
      </c>
      <c r="F21" s="116"/>
      <c r="G21" s="23" t="s">
        <v>219</v>
      </c>
      <c r="H21" s="19"/>
      <c r="I21" s="117"/>
      <c r="J21" s="18"/>
      <c r="K21" s="19"/>
      <c r="L21" s="116"/>
      <c r="M21" s="4"/>
    </row>
    <row r="22" spans="1:13" ht="18.75">
      <c r="A22" s="114" t="s">
        <v>209</v>
      </c>
      <c r="B22" s="115" t="s">
        <v>65</v>
      </c>
      <c r="C22" s="230" t="s">
        <v>215</v>
      </c>
      <c r="D22" s="25"/>
      <c r="E22" s="26" t="s">
        <v>215</v>
      </c>
      <c r="F22" s="119"/>
      <c r="G22" s="29"/>
      <c r="H22" s="26"/>
      <c r="I22" s="120"/>
      <c r="J22" s="25"/>
      <c r="K22" s="26"/>
      <c r="L22" s="119"/>
      <c r="M22" s="4"/>
    </row>
    <row r="23" spans="1:13" ht="18.75">
      <c r="A23" s="240" t="s">
        <v>223</v>
      </c>
      <c r="B23" s="241" t="s">
        <v>224</v>
      </c>
      <c r="C23" s="273" t="s">
        <v>215</v>
      </c>
      <c r="D23" s="29"/>
      <c r="E23" s="26"/>
      <c r="F23" s="119"/>
      <c r="G23" s="29"/>
      <c r="H23" s="26"/>
      <c r="I23" s="120"/>
      <c r="J23" s="25" t="s">
        <v>215</v>
      </c>
      <c r="K23" s="26"/>
      <c r="L23" s="119"/>
      <c r="M23" s="4"/>
    </row>
    <row r="24" spans="1:13" ht="18.75">
      <c r="A24" s="264" t="s">
        <v>225</v>
      </c>
      <c r="B24" s="262" t="s">
        <v>226</v>
      </c>
      <c r="C24" s="228" t="s">
        <v>237</v>
      </c>
      <c r="D24" s="247"/>
      <c r="E24" s="261"/>
      <c r="F24" s="116"/>
      <c r="G24" s="247"/>
      <c r="H24" s="261"/>
      <c r="I24" s="116"/>
      <c r="J24" s="247"/>
      <c r="K24" s="261"/>
      <c r="L24" s="116"/>
      <c r="M24" s="4"/>
    </row>
    <row r="25" spans="1:13" ht="25.5">
      <c r="A25" s="209" t="s">
        <v>227</v>
      </c>
      <c r="B25" s="248" t="s">
        <v>124</v>
      </c>
      <c r="C25" s="274" t="s">
        <v>215</v>
      </c>
      <c r="D25" s="29"/>
      <c r="E25" s="26"/>
      <c r="F25" s="119"/>
      <c r="G25" s="29"/>
      <c r="H25" s="26"/>
      <c r="I25" s="119"/>
      <c r="J25" s="29" t="s">
        <v>215</v>
      </c>
      <c r="K25" s="26"/>
      <c r="L25" s="119"/>
      <c r="M25" s="4"/>
    </row>
    <row r="26" spans="1:13" ht="25.5">
      <c r="A26" s="209" t="s">
        <v>228</v>
      </c>
      <c r="B26" s="250" t="s">
        <v>210</v>
      </c>
      <c r="C26" s="233" t="s">
        <v>215</v>
      </c>
      <c r="D26" s="23"/>
      <c r="E26" s="19"/>
      <c r="F26" s="116"/>
      <c r="G26" s="23"/>
      <c r="H26" s="19"/>
      <c r="I26" s="116"/>
      <c r="J26" s="23" t="s">
        <v>215</v>
      </c>
      <c r="K26" s="19"/>
      <c r="L26" s="116"/>
      <c r="M26" s="4"/>
    </row>
    <row r="27" spans="1:13" ht="25.5">
      <c r="A27" s="209" t="s">
        <v>229</v>
      </c>
      <c r="B27" s="41" t="s">
        <v>230</v>
      </c>
      <c r="C27" s="230" t="s">
        <v>215</v>
      </c>
      <c r="D27" s="23"/>
      <c r="E27" s="19"/>
      <c r="F27" s="116"/>
      <c r="G27" s="23"/>
      <c r="H27" s="19"/>
      <c r="I27" s="116"/>
      <c r="J27" s="23" t="s">
        <v>215</v>
      </c>
      <c r="K27" s="19"/>
      <c r="L27" s="116"/>
      <c r="M27" s="4"/>
    </row>
    <row r="28" spans="1:13" ht="25.5">
      <c r="A28" s="209" t="s">
        <v>231</v>
      </c>
      <c r="B28" s="41" t="s">
        <v>232</v>
      </c>
      <c r="C28" s="230" t="s">
        <v>244</v>
      </c>
      <c r="D28" s="23"/>
      <c r="E28" s="19"/>
      <c r="F28" s="119"/>
      <c r="G28" s="23" t="s">
        <v>220</v>
      </c>
      <c r="H28" s="276" t="s">
        <v>221</v>
      </c>
      <c r="I28" s="119"/>
      <c r="J28" s="23"/>
      <c r="K28" s="19"/>
      <c r="L28" s="119"/>
      <c r="M28" s="3"/>
    </row>
    <row r="29" spans="1:13" ht="19.5" thickBot="1">
      <c r="A29" s="252" t="s">
        <v>233</v>
      </c>
      <c r="B29" s="253" t="s">
        <v>234</v>
      </c>
      <c r="C29" s="254" t="s">
        <v>244</v>
      </c>
      <c r="D29" s="73"/>
      <c r="E29" s="70"/>
      <c r="F29" s="259"/>
      <c r="G29" s="73" t="s">
        <v>220</v>
      </c>
      <c r="H29" s="277" t="s">
        <v>221</v>
      </c>
      <c r="I29" s="259"/>
      <c r="J29" s="73"/>
      <c r="K29" s="70"/>
      <c r="L29" s="259"/>
      <c r="M29" s="3"/>
    </row>
    <row r="30" spans="1:13" ht="33.75" customHeight="1" thickBot="1">
      <c r="A30" s="327" t="s">
        <v>9</v>
      </c>
      <c r="B30" s="328"/>
      <c r="C30" s="223" t="s">
        <v>238</v>
      </c>
      <c r="D30" s="128"/>
      <c r="E30" s="62"/>
      <c r="F30" s="63"/>
      <c r="G30" s="128"/>
      <c r="H30" s="62"/>
      <c r="I30" s="127"/>
      <c r="J30" s="61"/>
      <c r="K30" s="62"/>
      <c r="L30" s="63"/>
      <c r="M30" s="5"/>
    </row>
    <row r="31" spans="1:13" ht="19.5" thickBot="1">
      <c r="A31" s="42" t="s">
        <v>10</v>
      </c>
      <c r="B31" s="45" t="s">
        <v>11</v>
      </c>
      <c r="C31" s="275" t="s">
        <v>239</v>
      </c>
      <c r="D31" s="195"/>
      <c r="E31" s="193"/>
      <c r="F31" s="194"/>
      <c r="G31" s="195"/>
      <c r="H31" s="193"/>
      <c r="I31" s="196"/>
      <c r="J31" s="42"/>
      <c r="K31" s="44"/>
      <c r="L31" s="138"/>
      <c r="M31" s="4"/>
    </row>
    <row r="32" spans="1:13" ht="18.75">
      <c r="A32" s="109" t="s">
        <v>125</v>
      </c>
      <c r="B32" s="217" t="s">
        <v>72</v>
      </c>
      <c r="C32" s="232" t="s">
        <v>215</v>
      </c>
      <c r="D32" s="123"/>
      <c r="E32" s="121"/>
      <c r="F32" s="122"/>
      <c r="G32" s="94" t="s">
        <v>215</v>
      </c>
      <c r="H32" s="68"/>
      <c r="I32" s="124"/>
      <c r="J32" s="67"/>
      <c r="K32" s="68"/>
      <c r="L32" s="32"/>
      <c r="M32" s="3"/>
    </row>
    <row r="33" spans="1:13" ht="25.5">
      <c r="A33" s="17" t="s">
        <v>126</v>
      </c>
      <c r="B33" s="112" t="s">
        <v>67</v>
      </c>
      <c r="C33" s="233" t="s">
        <v>219</v>
      </c>
      <c r="D33" s="23"/>
      <c r="E33" s="19"/>
      <c r="F33" s="22"/>
      <c r="G33" s="23" t="s">
        <v>219</v>
      </c>
      <c r="H33" s="19"/>
      <c r="I33" s="24"/>
      <c r="J33" s="18"/>
      <c r="K33" s="19"/>
      <c r="L33" s="22"/>
      <c r="M33" s="3"/>
    </row>
    <row r="34" spans="1:13" ht="18.75">
      <c r="A34" s="17" t="s">
        <v>127</v>
      </c>
      <c r="B34" s="112" t="s">
        <v>68</v>
      </c>
      <c r="C34" s="233" t="s">
        <v>215</v>
      </c>
      <c r="D34" s="23"/>
      <c r="E34" s="19"/>
      <c r="F34" s="22"/>
      <c r="G34" s="23"/>
      <c r="H34" s="19"/>
      <c r="I34" s="24"/>
      <c r="J34" s="18" t="s">
        <v>215</v>
      </c>
      <c r="K34" s="19"/>
      <c r="L34" s="22"/>
      <c r="M34" s="3"/>
    </row>
    <row r="35" spans="1:13" ht="18.75">
      <c r="A35" s="17" t="s">
        <v>128</v>
      </c>
      <c r="B35" s="112" t="s">
        <v>69</v>
      </c>
      <c r="C35" s="233" t="s">
        <v>215</v>
      </c>
      <c r="D35" s="23"/>
      <c r="E35" s="19"/>
      <c r="F35" s="22"/>
      <c r="G35" s="23" t="s">
        <v>215</v>
      </c>
      <c r="H35" s="19"/>
      <c r="I35" s="24"/>
      <c r="J35" s="18"/>
      <c r="K35" s="19"/>
      <c r="L35" s="22"/>
      <c r="M35" s="3"/>
    </row>
    <row r="36" spans="1:13" ht="18.75">
      <c r="A36" s="17" t="s">
        <v>129</v>
      </c>
      <c r="B36" s="112" t="s">
        <v>70</v>
      </c>
      <c r="C36" s="233" t="s">
        <v>215</v>
      </c>
      <c r="D36" s="23"/>
      <c r="E36" s="19"/>
      <c r="F36" s="22"/>
      <c r="G36" s="23" t="s">
        <v>215</v>
      </c>
      <c r="H36" s="19"/>
      <c r="I36" s="24"/>
      <c r="J36" s="18"/>
      <c r="K36" s="19"/>
      <c r="L36" s="22"/>
      <c r="M36" s="3"/>
    </row>
    <row r="37" spans="1:13" ht="18.75" customHeight="1">
      <c r="A37" s="17" t="s">
        <v>130</v>
      </c>
      <c r="B37" s="112" t="s">
        <v>71</v>
      </c>
      <c r="C37" s="233" t="s">
        <v>215</v>
      </c>
      <c r="D37" s="23"/>
      <c r="E37" s="19"/>
      <c r="F37" s="22"/>
      <c r="G37" s="23"/>
      <c r="H37" s="19"/>
      <c r="I37" s="24"/>
      <c r="J37" s="18" t="s">
        <v>215</v>
      </c>
      <c r="K37" s="19"/>
      <c r="L37" s="22"/>
      <c r="M37" s="3"/>
    </row>
    <row r="38" spans="1:13" ht="18.75" customHeight="1" thickBot="1">
      <c r="A38" s="17" t="s">
        <v>131</v>
      </c>
      <c r="B38" s="113" t="s">
        <v>12</v>
      </c>
      <c r="C38" s="233" t="s">
        <v>215</v>
      </c>
      <c r="D38" s="29"/>
      <c r="E38" s="26"/>
      <c r="F38" s="28"/>
      <c r="G38" s="29"/>
      <c r="H38" s="26"/>
      <c r="I38" s="30"/>
      <c r="J38" s="25" t="s">
        <v>215</v>
      </c>
      <c r="K38" s="26"/>
      <c r="L38" s="28"/>
      <c r="M38" s="3"/>
    </row>
    <row r="39" spans="1:13" ht="19.5" thickBot="1">
      <c r="A39" s="42" t="s">
        <v>119</v>
      </c>
      <c r="B39" s="43" t="s">
        <v>13</v>
      </c>
      <c r="C39" s="275" t="s">
        <v>240</v>
      </c>
      <c r="D39" s="137"/>
      <c r="E39" s="59"/>
      <c r="F39" s="136"/>
      <c r="G39" s="58"/>
      <c r="H39" s="59"/>
      <c r="I39" s="60"/>
      <c r="J39" s="137"/>
      <c r="K39" s="59"/>
      <c r="L39" s="60"/>
      <c r="M39" s="4"/>
    </row>
    <row r="40" spans="1:13" ht="18.75">
      <c r="A40" s="129" t="s">
        <v>15</v>
      </c>
      <c r="B40" s="130" t="s">
        <v>14</v>
      </c>
      <c r="C40" s="226" t="s">
        <v>240</v>
      </c>
      <c r="D40" s="131"/>
      <c r="E40" s="132"/>
      <c r="F40" s="134"/>
      <c r="G40" s="135"/>
      <c r="H40" s="132"/>
      <c r="I40" s="133"/>
      <c r="J40" s="131"/>
      <c r="K40" s="132"/>
      <c r="L40" s="134"/>
      <c r="M40" s="4"/>
    </row>
    <row r="41" spans="1:13" ht="25.5">
      <c r="A41" s="55" t="s">
        <v>15</v>
      </c>
      <c r="B41" s="56" t="s">
        <v>104</v>
      </c>
      <c r="C41" s="226" t="s">
        <v>218</v>
      </c>
      <c r="D41" s="34"/>
      <c r="E41" s="35"/>
      <c r="F41" s="38"/>
      <c r="G41" s="39" t="s">
        <v>218</v>
      </c>
      <c r="H41" s="35"/>
      <c r="I41" s="40"/>
      <c r="J41" s="34"/>
      <c r="K41" s="35"/>
      <c r="L41" s="38"/>
      <c r="M41" s="3"/>
    </row>
    <row r="42" spans="1:13" ht="25.5">
      <c r="A42" s="17" t="s">
        <v>16</v>
      </c>
      <c r="B42" s="41" t="s">
        <v>73</v>
      </c>
      <c r="C42" s="225" t="s">
        <v>219</v>
      </c>
      <c r="D42" s="18"/>
      <c r="E42" s="19"/>
      <c r="F42" s="22"/>
      <c r="G42" s="23" t="s">
        <v>219</v>
      </c>
      <c r="H42" s="19"/>
      <c r="I42" s="24"/>
      <c r="J42" s="18"/>
      <c r="K42" s="19"/>
      <c r="L42" s="22"/>
      <c r="M42" s="3"/>
    </row>
    <row r="43" spans="1:13" ht="18.75">
      <c r="A43" s="17" t="s">
        <v>17</v>
      </c>
      <c r="B43" s="263" t="s">
        <v>18</v>
      </c>
      <c r="C43" s="225" t="s">
        <v>215</v>
      </c>
      <c r="D43" s="18"/>
      <c r="E43" s="19"/>
      <c r="F43" s="22"/>
      <c r="G43" s="23" t="s">
        <v>215</v>
      </c>
      <c r="H43" s="19"/>
      <c r="I43" s="24"/>
      <c r="J43" s="18"/>
      <c r="K43" s="19"/>
      <c r="L43" s="22"/>
      <c r="M43" s="3"/>
    </row>
    <row r="44" spans="1:13" ht="18.75">
      <c r="A44" s="17" t="s">
        <v>19</v>
      </c>
      <c r="B44" s="263" t="s">
        <v>20</v>
      </c>
      <c r="C44" s="225" t="s">
        <v>220</v>
      </c>
      <c r="D44" s="18"/>
      <c r="E44" s="19"/>
      <c r="F44" s="22"/>
      <c r="G44" s="23"/>
      <c r="H44" s="19"/>
      <c r="I44" s="24"/>
      <c r="J44" s="18"/>
      <c r="K44" s="19"/>
      <c r="L44" s="22"/>
      <c r="M44" s="3"/>
    </row>
    <row r="45" spans="1:13" ht="38.25">
      <c r="A45" s="17" t="s">
        <v>21</v>
      </c>
      <c r="B45" s="263" t="s">
        <v>74</v>
      </c>
      <c r="C45" s="225" t="s">
        <v>218</v>
      </c>
      <c r="D45" s="18"/>
      <c r="E45" s="19"/>
      <c r="F45" s="22"/>
      <c r="G45" s="23"/>
      <c r="H45" s="19" t="s">
        <v>218</v>
      </c>
      <c r="I45" s="24"/>
      <c r="J45" s="18"/>
      <c r="K45" s="19"/>
      <c r="L45" s="22"/>
      <c r="M45" s="3"/>
    </row>
    <row r="46" spans="1:13" ht="25.5">
      <c r="A46" s="17" t="s">
        <v>22</v>
      </c>
      <c r="B46" s="41" t="s">
        <v>76</v>
      </c>
      <c r="C46" s="225" t="s">
        <v>243</v>
      </c>
      <c r="D46" s="18"/>
      <c r="E46" s="19"/>
      <c r="F46" s="22"/>
      <c r="G46" s="23" t="s">
        <v>220</v>
      </c>
      <c r="H46" s="278" t="s">
        <v>241</v>
      </c>
      <c r="I46" s="24"/>
      <c r="J46" s="18"/>
      <c r="K46" s="19"/>
      <c r="L46" s="22"/>
      <c r="M46" s="3"/>
    </row>
    <row r="47" spans="1:13" ht="51">
      <c r="A47" s="17" t="s">
        <v>75</v>
      </c>
      <c r="B47" s="263" t="s">
        <v>77</v>
      </c>
      <c r="C47" s="225" t="s">
        <v>243</v>
      </c>
      <c r="D47" s="18"/>
      <c r="E47" s="19"/>
      <c r="F47" s="22"/>
      <c r="G47" s="23" t="s">
        <v>220</v>
      </c>
      <c r="H47" s="278" t="s">
        <v>241</v>
      </c>
      <c r="I47" s="24"/>
      <c r="J47" s="18"/>
      <c r="K47" s="19"/>
      <c r="L47" s="22"/>
      <c r="M47" s="3"/>
    </row>
    <row r="48" spans="1:13" ht="18.75">
      <c r="A48" s="17" t="s">
        <v>23</v>
      </c>
      <c r="B48" s="263" t="s">
        <v>18</v>
      </c>
      <c r="C48" s="225" t="s">
        <v>221</v>
      </c>
      <c r="D48" s="18"/>
      <c r="E48" s="19"/>
      <c r="F48" s="22"/>
      <c r="G48" s="23"/>
      <c r="H48" s="279" t="s">
        <v>221</v>
      </c>
      <c r="I48" s="24"/>
      <c r="J48" s="18"/>
      <c r="K48" s="19"/>
      <c r="L48" s="22"/>
      <c r="M48" s="3"/>
    </row>
    <row r="49" spans="1:13" ht="18.75">
      <c r="A49" s="17" t="s">
        <v>24</v>
      </c>
      <c r="B49" s="263" t="s">
        <v>20</v>
      </c>
      <c r="C49" s="225" t="s">
        <v>215</v>
      </c>
      <c r="D49" s="18"/>
      <c r="E49" s="19"/>
      <c r="F49" s="22"/>
      <c r="G49" s="23"/>
      <c r="H49" s="19" t="s">
        <v>215</v>
      </c>
      <c r="I49" s="24"/>
      <c r="J49" s="18"/>
      <c r="K49" s="19"/>
      <c r="L49" s="22"/>
      <c r="M49" s="3"/>
    </row>
    <row r="50" spans="1:13" ht="38.25">
      <c r="A50" s="17" t="s">
        <v>25</v>
      </c>
      <c r="B50" s="263" t="s">
        <v>79</v>
      </c>
      <c r="C50" s="225" t="s">
        <v>218</v>
      </c>
      <c r="D50" s="18"/>
      <c r="E50" s="19"/>
      <c r="F50" s="22"/>
      <c r="G50" s="23"/>
      <c r="H50" s="19"/>
      <c r="I50" s="24"/>
      <c r="J50" s="18"/>
      <c r="K50" s="19" t="s">
        <v>218</v>
      </c>
      <c r="L50" s="22"/>
      <c r="M50" s="3"/>
    </row>
    <row r="51" spans="1:13" ht="51">
      <c r="A51" s="17" t="s">
        <v>26</v>
      </c>
      <c r="B51" s="263" t="s">
        <v>78</v>
      </c>
      <c r="C51" s="225" t="s">
        <v>242</v>
      </c>
      <c r="D51" s="18"/>
      <c r="E51" s="19"/>
      <c r="F51" s="22"/>
      <c r="G51" s="23"/>
      <c r="H51" s="19" t="s">
        <v>219</v>
      </c>
      <c r="I51" s="24"/>
      <c r="J51" s="18" t="s">
        <v>219</v>
      </c>
      <c r="K51" s="19"/>
      <c r="L51" s="22"/>
      <c r="M51" s="3"/>
    </row>
    <row r="52" spans="1:13" ht="18.75">
      <c r="A52" s="17" t="s">
        <v>27</v>
      </c>
      <c r="B52" s="263" t="s">
        <v>18</v>
      </c>
      <c r="C52" s="225" t="s">
        <v>221</v>
      </c>
      <c r="D52" s="18"/>
      <c r="E52" s="19"/>
      <c r="F52" s="22"/>
      <c r="G52" s="23"/>
      <c r="H52" s="279" t="s">
        <v>221</v>
      </c>
      <c r="I52" s="24"/>
      <c r="J52" s="18"/>
      <c r="K52" s="19"/>
      <c r="L52" s="22"/>
      <c r="M52" s="3"/>
    </row>
    <row r="53" spans="1:13" ht="18.75">
      <c r="A53" s="17" t="s">
        <v>28</v>
      </c>
      <c r="B53" s="263" t="s">
        <v>20</v>
      </c>
      <c r="C53" s="225" t="s">
        <v>215</v>
      </c>
      <c r="D53" s="18"/>
      <c r="E53" s="19"/>
      <c r="F53" s="22"/>
      <c r="G53" s="23"/>
      <c r="H53" s="19"/>
      <c r="I53" s="24"/>
      <c r="J53" s="18"/>
      <c r="K53" s="19" t="s">
        <v>215</v>
      </c>
      <c r="L53" s="22"/>
      <c r="M53" s="3"/>
    </row>
    <row r="54" spans="1:13" ht="76.5">
      <c r="A54" s="126" t="s">
        <v>132</v>
      </c>
      <c r="B54" s="41" t="s">
        <v>143</v>
      </c>
      <c r="C54" s="225" t="s">
        <v>218</v>
      </c>
      <c r="D54" s="18"/>
      <c r="E54" s="19"/>
      <c r="F54" s="22"/>
      <c r="G54" s="23"/>
      <c r="H54" s="19"/>
      <c r="I54" s="24"/>
      <c r="J54" s="18"/>
      <c r="K54" s="19" t="s">
        <v>218</v>
      </c>
      <c r="L54" s="22"/>
      <c r="M54" s="3"/>
    </row>
    <row r="55" spans="1:13" ht="54.75" customHeight="1">
      <c r="A55" s="126" t="s">
        <v>133</v>
      </c>
      <c r="B55" s="147" t="s">
        <v>144</v>
      </c>
      <c r="C55" s="225" t="s">
        <v>219</v>
      </c>
      <c r="D55" s="18"/>
      <c r="E55" s="19"/>
      <c r="F55" s="22"/>
      <c r="G55" s="23"/>
      <c r="H55" s="19"/>
      <c r="I55" s="24"/>
      <c r="J55" s="18" t="s">
        <v>219</v>
      </c>
      <c r="K55" s="19"/>
      <c r="L55" s="22"/>
      <c r="M55" s="3"/>
    </row>
    <row r="56" spans="1:13" ht="18.75">
      <c r="A56" s="126" t="s">
        <v>134</v>
      </c>
      <c r="B56" s="263" t="s">
        <v>18</v>
      </c>
      <c r="C56" s="225" t="s">
        <v>215</v>
      </c>
      <c r="D56" s="18"/>
      <c r="E56" s="19"/>
      <c r="F56" s="22"/>
      <c r="G56" s="23"/>
      <c r="H56" s="19"/>
      <c r="I56" s="24"/>
      <c r="J56" s="18" t="s">
        <v>215</v>
      </c>
      <c r="K56" s="19"/>
      <c r="L56" s="22"/>
      <c r="M56" s="3"/>
    </row>
    <row r="57" spans="1:13" ht="18.75">
      <c r="A57" s="126" t="s">
        <v>135</v>
      </c>
      <c r="B57" s="263" t="s">
        <v>20</v>
      </c>
      <c r="C57" s="225" t="s">
        <v>215</v>
      </c>
      <c r="D57" s="18"/>
      <c r="E57" s="19"/>
      <c r="F57" s="22"/>
      <c r="G57" s="23"/>
      <c r="H57" s="19"/>
      <c r="I57" s="24"/>
      <c r="J57" s="18"/>
      <c r="K57" s="19" t="s">
        <v>215</v>
      </c>
      <c r="L57" s="22"/>
      <c r="M57" s="3"/>
    </row>
    <row r="58" spans="1:13" ht="19.5" thickBot="1">
      <c r="A58" s="10" t="s">
        <v>29</v>
      </c>
      <c r="B58" s="107" t="s">
        <v>7</v>
      </c>
      <c r="C58" s="227" t="s">
        <v>215</v>
      </c>
      <c r="D58" s="57"/>
      <c r="E58" s="53"/>
      <c r="F58" s="100"/>
      <c r="G58" s="54"/>
      <c r="H58" s="53"/>
      <c r="I58" s="99"/>
      <c r="J58" s="57" t="s">
        <v>215</v>
      </c>
      <c r="K58" s="53"/>
      <c r="L58" s="100"/>
      <c r="M58" s="3"/>
    </row>
    <row r="59" spans="1:13" ht="18.75">
      <c r="A59" s="268" t="s">
        <v>120</v>
      </c>
      <c r="B59" s="92" t="s">
        <v>87</v>
      </c>
      <c r="C59" s="173"/>
      <c r="D59" s="67"/>
      <c r="E59" s="68">
        <v>36</v>
      </c>
      <c r="F59" s="33">
        <f>SUM(D59:E59)</f>
        <v>36</v>
      </c>
      <c r="G59" s="67">
        <v>36</v>
      </c>
      <c r="H59" s="68">
        <v>36</v>
      </c>
      <c r="I59" s="32">
        <f>SUM(G59:H59)</f>
        <v>72</v>
      </c>
      <c r="J59" s="94">
        <v>36</v>
      </c>
      <c r="K59" s="68">
        <v>36</v>
      </c>
      <c r="L59" s="32">
        <f t="shared" ref="L59" si="0">SUM(J59:K59)</f>
        <v>72</v>
      </c>
      <c r="M59" s="3"/>
    </row>
  </sheetData>
  <mergeCells count="9">
    <mergeCell ref="A1:L1"/>
    <mergeCell ref="D3:L3"/>
    <mergeCell ref="D4:F4"/>
    <mergeCell ref="A30:B30"/>
    <mergeCell ref="G4:I4"/>
    <mergeCell ref="J4:L4"/>
    <mergeCell ref="A3:A7"/>
    <mergeCell ref="B3:B7"/>
    <mergeCell ref="C3:C7"/>
  </mergeCells>
  <hyperlinks>
    <hyperlink ref="D3" location="_ftn2" display="_ftn2"/>
    <hyperlink ref="C3" location="_ftn1" display="_ftn1"/>
  </hyperlinks>
  <pageMargins left="0.23622047244094488" right="0.23622047244094488" top="0.39370078740157483" bottom="0.19685039370078741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 (2)</vt:lpstr>
      <vt:lpstr>1.График 2. Бюджет</vt:lpstr>
      <vt:lpstr>3.ПУП</vt:lpstr>
      <vt:lpstr>4.каб</vt:lpstr>
      <vt:lpstr>Выписка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2018-12-09T05:06:08Z</dcterms:modified>
</cp:coreProperties>
</file>